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ndrius J\Cukrus\Ketvirtiniai-Imp-Exp\"/>
    </mc:Choice>
  </mc:AlternateContent>
  <xr:revisionPtr revIDLastSave="0" documentId="13_ncr:1_{3857D92F-0050-497B-BD1E-228209600233}" xr6:coauthVersionLast="47" xr6:coauthVersionMax="47" xr10:uidLastSave="{00000000-0000-0000-0000-000000000000}"/>
  <bookViews>
    <workbookView xWindow="-105" yWindow="-18000" windowWidth="14610" windowHeight="17385" activeTab="1" xr2:uid="{00000000-000D-0000-FFFF-FFFF00000000}"/>
  </bookViews>
  <sheets>
    <sheet name="Tinklapiui 2024 III – IV" sheetId="46" r:id="rId1"/>
    <sheet name="2024 IV – 2025 I" sheetId="47" r:id="rId2"/>
    <sheet name="Sheet2" sheetId="48" r:id="rId3"/>
    <sheet name="kodai" sheetId="49" r:id="rId4"/>
  </sheets>
  <definedNames>
    <definedName name="_xlnm._FilterDatabase" localSheetId="1" hidden="1">'2024 IV – 2025 I'!$C$2:$C$35</definedName>
    <definedName name="_xlnm._FilterDatabase" localSheetId="0" hidden="1">'Tinklapiui 2024 III – IV'!$C$2:$C$35</definedName>
    <definedName name="_xlnm.Criteria" localSheetId="1">'2024 IV – 2025 I'!#REF!</definedName>
    <definedName name="_xlnm.Criteria" localSheetId="0">'Tinklapiui 2024 III – IV'!#REF!</definedName>
    <definedName name="_xlnm.Extract" localSheetId="1">'2024 IV – 2025 I'!#REF!</definedName>
    <definedName name="_xlnm.Extract" localSheetId="0">'Tinklapiui 2024 III – IV'!#REF!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9" i="48" l="1"/>
  <c r="K48" i="48"/>
  <c r="K52" i="48"/>
  <c r="K41" i="48"/>
  <c r="K40" i="48"/>
  <c r="K49" i="48"/>
  <c r="K42" i="48"/>
  <c r="K46" i="48"/>
  <c r="K50" i="48"/>
  <c r="K44" i="48"/>
  <c r="K47" i="48"/>
  <c r="K45" i="48"/>
  <c r="K43" i="48"/>
  <c r="K51" i="48"/>
  <c r="K6" i="48"/>
  <c r="K7" i="48"/>
  <c r="K8" i="48"/>
  <c r="K33" i="48"/>
  <c r="K9" i="48"/>
  <c r="K10" i="48"/>
  <c r="K25" i="48"/>
  <c r="K22" i="48"/>
  <c r="K32" i="48"/>
  <c r="K4" i="48"/>
  <c r="K12" i="48"/>
  <c r="K13" i="48"/>
  <c r="K14" i="48"/>
  <c r="K17" i="48"/>
  <c r="K19" i="48"/>
  <c r="K20" i="48"/>
  <c r="K18" i="48"/>
  <c r="K23" i="48"/>
  <c r="K27" i="48"/>
  <c r="K30" i="48"/>
  <c r="K31" i="48"/>
  <c r="K16" i="48"/>
  <c r="K5" i="48"/>
  <c r="K15" i="48"/>
  <c r="K28" i="48"/>
  <c r="K11" i="48"/>
  <c r="K21" i="48"/>
  <c r="K26" i="48"/>
  <c r="K29" i="48"/>
  <c r="K24" i="48"/>
  <c r="P52" i="48"/>
  <c r="P40" i="48"/>
  <c r="P41" i="48"/>
  <c r="P49" i="48"/>
  <c r="P51" i="48"/>
  <c r="P42" i="48"/>
  <c r="P44" i="48"/>
  <c r="P46" i="48"/>
  <c r="P45" i="48"/>
  <c r="P47" i="48"/>
  <c r="P48" i="48"/>
  <c r="P50" i="48"/>
  <c r="P43" i="48"/>
  <c r="O52" i="48"/>
  <c r="O40" i="48"/>
  <c r="O41" i="48"/>
  <c r="O49" i="48"/>
  <c r="O51" i="48"/>
  <c r="O42" i="48"/>
  <c r="O44" i="48"/>
  <c r="O46" i="48"/>
  <c r="O45" i="48"/>
  <c r="O47" i="48"/>
  <c r="O48" i="48"/>
  <c r="O50" i="48"/>
  <c r="O43" i="48"/>
  <c r="P39" i="48"/>
  <c r="O39" i="48"/>
  <c r="O6" i="48"/>
  <c r="O7" i="48"/>
  <c r="O8" i="48"/>
  <c r="O33" i="48"/>
  <c r="O9" i="48"/>
  <c r="O10" i="48"/>
  <c r="O25" i="48"/>
  <c r="O22" i="48"/>
  <c r="O32" i="48"/>
  <c r="O4" i="48"/>
  <c r="O12" i="48"/>
  <c r="O13" i="48"/>
  <c r="O14" i="48"/>
  <c r="O17" i="48"/>
  <c r="O19" i="48"/>
  <c r="O20" i="48"/>
  <c r="O18" i="48"/>
  <c r="O23" i="48"/>
  <c r="O27" i="48"/>
  <c r="O30" i="48"/>
  <c r="O31" i="48"/>
  <c r="O16" i="48"/>
  <c r="O5" i="48"/>
  <c r="O15" i="48"/>
  <c r="O28" i="48"/>
  <c r="O11" i="48"/>
  <c r="O21" i="48"/>
  <c r="O26" i="48"/>
  <c r="O29" i="48"/>
  <c r="P24" i="48"/>
  <c r="O24" i="48"/>
  <c r="N52" i="48"/>
  <c r="N40" i="48"/>
  <c r="N41" i="48"/>
  <c r="N49" i="48"/>
  <c r="N51" i="48"/>
  <c r="N42" i="48"/>
  <c r="N44" i="48"/>
  <c r="N46" i="48"/>
  <c r="N45" i="48"/>
  <c r="N47" i="48"/>
  <c r="N48" i="48"/>
  <c r="N50" i="48"/>
  <c r="N43" i="48"/>
  <c r="M52" i="48"/>
  <c r="M40" i="48"/>
  <c r="M41" i="48"/>
  <c r="M49" i="48"/>
  <c r="M51" i="48"/>
  <c r="M42" i="48"/>
  <c r="M44" i="48"/>
  <c r="M46" i="48"/>
  <c r="M45" i="48"/>
  <c r="M47" i="48"/>
  <c r="M48" i="48"/>
  <c r="M50" i="48"/>
  <c r="M43" i="48"/>
  <c r="N39" i="48"/>
  <c r="M39" i="48"/>
  <c r="N6" i="48"/>
  <c r="N7" i="48"/>
  <c r="N8" i="48"/>
  <c r="N33" i="48"/>
  <c r="N9" i="48"/>
  <c r="N10" i="48"/>
  <c r="N25" i="48"/>
  <c r="N22" i="48"/>
  <c r="N32" i="48"/>
  <c r="N4" i="48"/>
  <c r="N12" i="48"/>
  <c r="N13" i="48"/>
  <c r="N14" i="48"/>
  <c r="N17" i="48"/>
  <c r="N19" i="48"/>
  <c r="N20" i="48"/>
  <c r="N18" i="48"/>
  <c r="N23" i="48"/>
  <c r="N27" i="48"/>
  <c r="N30" i="48"/>
  <c r="N31" i="48"/>
  <c r="N16" i="48"/>
  <c r="N5" i="48"/>
  <c r="N15" i="48"/>
  <c r="N28" i="48"/>
  <c r="N11" i="48"/>
  <c r="N21" i="48"/>
  <c r="N26" i="48"/>
  <c r="N29" i="48"/>
  <c r="N24" i="48"/>
  <c r="M6" i="48"/>
  <c r="M7" i="48"/>
  <c r="M8" i="48"/>
  <c r="M33" i="48"/>
  <c r="M9" i="48"/>
  <c r="M10" i="48"/>
  <c r="M25" i="48"/>
  <c r="M22" i="48"/>
  <c r="M32" i="48"/>
  <c r="M4" i="48"/>
  <c r="M12" i="48"/>
  <c r="M13" i="48"/>
  <c r="M14" i="48"/>
  <c r="M17" i="48"/>
  <c r="M19" i="48"/>
  <c r="M20" i="48"/>
  <c r="M18" i="48"/>
  <c r="M23" i="48"/>
  <c r="M27" i="48"/>
  <c r="M30" i="48"/>
  <c r="M31" i="48"/>
  <c r="M16" i="48"/>
  <c r="M5" i="48"/>
  <c r="M15" i="48"/>
  <c r="M28" i="48"/>
  <c r="M11" i="48"/>
  <c r="M21" i="48"/>
  <c r="M26" i="48"/>
  <c r="M29" i="48"/>
  <c r="M24" i="48"/>
  <c r="P6" i="48"/>
  <c r="P7" i="48"/>
  <c r="P8" i="48"/>
  <c r="P33" i="48"/>
  <c r="P9" i="48"/>
  <c r="P10" i="48"/>
  <c r="P25" i="48"/>
  <c r="P22" i="48"/>
  <c r="P32" i="48"/>
  <c r="P4" i="48"/>
  <c r="P12" i="48"/>
  <c r="P13" i="48"/>
  <c r="P14" i="48"/>
  <c r="P17" i="48"/>
  <c r="P19" i="48"/>
  <c r="P20" i="48"/>
  <c r="P18" i="48"/>
  <c r="P23" i="48"/>
  <c r="P27" i="48"/>
  <c r="P30" i="48"/>
  <c r="P31" i="48"/>
  <c r="P16" i="48"/>
  <c r="P5" i="48"/>
  <c r="P15" i="48"/>
  <c r="P28" i="48"/>
  <c r="P11" i="48"/>
  <c r="P21" i="48"/>
  <c r="P26" i="48"/>
  <c r="P29" i="48"/>
  <c r="G58" i="47" l="1"/>
  <c r="F58" i="47"/>
  <c r="G36" i="47"/>
  <c r="H24" i="47"/>
  <c r="H47" i="47" l="1"/>
  <c r="I44" i="47"/>
  <c r="I50" i="47"/>
  <c r="H54" i="47"/>
  <c r="H56" i="47"/>
  <c r="I48" i="47"/>
  <c r="H57" i="47"/>
  <c r="I51" i="47"/>
  <c r="H51" i="47"/>
  <c r="I45" i="47"/>
  <c r="I54" i="47"/>
  <c r="I46" i="47"/>
  <c r="I47" i="47"/>
  <c r="H48" i="47"/>
  <c r="I57" i="47"/>
  <c r="I49" i="47"/>
  <c r="H46" i="47"/>
  <c r="I52" i="47"/>
  <c r="H49" i="47"/>
  <c r="H52" i="47"/>
  <c r="H44" i="47"/>
  <c r="H53" i="47"/>
  <c r="I53" i="47"/>
  <c r="H50" i="47"/>
  <c r="I56" i="47"/>
  <c r="H29" i="47"/>
  <c r="I32" i="47"/>
  <c r="H32" i="47"/>
  <c r="H25" i="47"/>
  <c r="I35" i="47"/>
  <c r="H7" i="47"/>
  <c r="H8" i="47"/>
  <c r="I8" i="47"/>
  <c r="I13" i="47"/>
  <c r="I30" i="47"/>
  <c r="H14" i="47"/>
  <c r="I28" i="47"/>
  <c r="I15" i="47"/>
  <c r="H15" i="47"/>
  <c r="H33" i="47"/>
  <c r="H22" i="47"/>
  <c r="I11" i="47"/>
  <c r="D36" i="47"/>
  <c r="F36" i="47"/>
  <c r="I34" i="47"/>
  <c r="H34" i="47"/>
  <c r="I7" i="47"/>
  <c r="H35" i="47"/>
  <c r="I17" i="47"/>
  <c r="H26" i="47"/>
  <c r="H20" i="47"/>
  <c r="H23" i="47"/>
  <c r="I21" i="47"/>
  <c r="I25" i="47"/>
  <c r="I14" i="47"/>
  <c r="H16" i="47"/>
  <c r="I16" i="47"/>
  <c r="H11" i="47"/>
  <c r="I20" i="47"/>
  <c r="I9" i="47"/>
  <c r="I29" i="47"/>
  <c r="I10" i="47"/>
  <c r="H12" i="47"/>
  <c r="H10" i="47"/>
  <c r="I23" i="47"/>
  <c r="H9" i="47"/>
  <c r="I18" i="47"/>
  <c r="H30" i="47"/>
  <c r="H19" i="47"/>
  <c r="I19" i="47"/>
  <c r="H21" i="47"/>
  <c r="I22" i="47"/>
  <c r="H28" i="47"/>
  <c r="I12" i="47"/>
  <c r="H31" i="47"/>
  <c r="I33" i="47"/>
  <c r="I24" i="47"/>
  <c r="I26" i="47"/>
  <c r="I31" i="47"/>
  <c r="H17" i="47"/>
  <c r="H18" i="47"/>
  <c r="H27" i="47"/>
  <c r="I27" i="47"/>
  <c r="H45" i="47"/>
  <c r="E36" i="47"/>
  <c r="I36" i="47" s="1"/>
  <c r="I6" i="47"/>
  <c r="H6" i="47"/>
  <c r="D58" i="47" l="1"/>
  <c r="H58" i="47" s="1"/>
  <c r="E58" i="47"/>
  <c r="I58" i="47" s="1"/>
  <c r="H36" i="47"/>
  <c r="H13" i="47"/>
</calcChain>
</file>

<file path=xl/sharedStrings.xml><?xml version="1.0" encoding="utf-8"?>
<sst xmlns="http://schemas.openxmlformats.org/spreadsheetml/2006/main" count="953" uniqueCount="538">
  <si>
    <t>Eksportas</t>
  </si>
  <si>
    <t>Importas</t>
  </si>
  <si>
    <t>CZ</t>
  </si>
  <si>
    <t>DE</t>
  </si>
  <si>
    <t>Vokietija</t>
  </si>
  <si>
    <t>DK</t>
  </si>
  <si>
    <t>Danija</t>
  </si>
  <si>
    <t>EE</t>
  </si>
  <si>
    <t>Estija</t>
  </si>
  <si>
    <t>FI</t>
  </si>
  <si>
    <t>Suomija</t>
  </si>
  <si>
    <t>Jungtinė  Karalystė</t>
  </si>
  <si>
    <t>IE</t>
  </si>
  <si>
    <t>Airija</t>
  </si>
  <si>
    <t>IT</t>
  </si>
  <si>
    <t>Italija</t>
  </si>
  <si>
    <t>LV</t>
  </si>
  <si>
    <t>Latvija</t>
  </si>
  <si>
    <t>NL</t>
  </si>
  <si>
    <t>Nyderlandai</t>
  </si>
  <si>
    <t>PL</t>
  </si>
  <si>
    <t>Lenkija</t>
  </si>
  <si>
    <t>SE</t>
  </si>
  <si>
    <t>Švedija</t>
  </si>
  <si>
    <t>Šalies pavadinimas</t>
  </si>
  <si>
    <t>AT</t>
  </si>
  <si>
    <t>Austrija</t>
  </si>
  <si>
    <t>BE</t>
  </si>
  <si>
    <t>Belgija</t>
  </si>
  <si>
    <t>SK</t>
  </si>
  <si>
    <t>US</t>
  </si>
  <si>
    <t>Šalies kodas</t>
  </si>
  <si>
    <t>BY</t>
  </si>
  <si>
    <t>Baltarusija</t>
  </si>
  <si>
    <t>BG</t>
  </si>
  <si>
    <t>NO</t>
  </si>
  <si>
    <t>FR</t>
  </si>
  <si>
    <t>Prancūzija</t>
  </si>
  <si>
    <t>Čekija</t>
  </si>
  <si>
    <t>Kiekis t</t>
  </si>
  <si>
    <t>Kiekio</t>
  </si>
  <si>
    <t>Vertės</t>
  </si>
  <si>
    <t>Iš viso:</t>
  </si>
  <si>
    <t>Bulgarija</t>
  </si>
  <si>
    <t>Norvegija</t>
  </si>
  <si>
    <t>Slovakija</t>
  </si>
  <si>
    <t>Vertė 
tūkst. EUR</t>
  </si>
  <si>
    <t>CH</t>
  </si>
  <si>
    <t>CA</t>
  </si>
  <si>
    <t>Kanada</t>
  </si>
  <si>
    <t>Šveicarija</t>
  </si>
  <si>
    <t>GH</t>
  </si>
  <si>
    <t>Gana</t>
  </si>
  <si>
    <t>GQ</t>
  </si>
  <si>
    <t>P.Gvinėja</t>
  </si>
  <si>
    <t>JP</t>
  </si>
  <si>
    <t>Japonija</t>
  </si>
  <si>
    <t>LK</t>
  </si>
  <si>
    <t>Šri Lanka</t>
  </si>
  <si>
    <t>RO</t>
  </si>
  <si>
    <t>Rumunija</t>
  </si>
  <si>
    <t>Serbija</t>
  </si>
  <si>
    <t>TG</t>
  </si>
  <si>
    <t>Togas</t>
  </si>
  <si>
    <t>JAV</t>
  </si>
  <si>
    <t>III ketvirtis</t>
  </si>
  <si>
    <t>Pokytis* %</t>
  </si>
  <si>
    <t>IV ketvirtis</t>
  </si>
  <si>
    <t>–</t>
  </si>
  <si>
    <t>XI</t>
  </si>
  <si>
    <t>XU</t>
  </si>
  <si>
    <t>Šiaurės Airija</t>
  </si>
  <si>
    <t>XS</t>
  </si>
  <si>
    <t>Šaltinis – ŽŪDC (LŽŪMPRIS).</t>
  </si>
  <si>
    <t>Naudojant ŽŪDC (LŽŪMPRIS) duomenis, būtina nurodyti šaltinį.</t>
  </si>
  <si>
    <t>* lyginant 2024 m. IV ketvirtį su III ketvirčiu</t>
  </si>
  <si>
    <t>Jungtinė karalystė</t>
  </si>
  <si>
    <t>HU</t>
  </si>
  <si>
    <t>IN</t>
  </si>
  <si>
    <t>UA</t>
  </si>
  <si>
    <t>I ketvirtis</t>
  </si>
  <si>
    <t>Row Labels</t>
  </si>
  <si>
    <t>Sum of Vertė (tūkst. EUR)</t>
  </si>
  <si>
    <t>Sum of Prekės masė</t>
  </si>
  <si>
    <t>Partnerė</t>
  </si>
  <si>
    <t>Vertė (tūkst. EUR)</t>
  </si>
  <si>
    <t>Prekės masė</t>
  </si>
  <si>
    <t>PY</t>
  </si>
  <si>
    <t>TONOS</t>
  </si>
  <si>
    <t>2024 4</t>
  </si>
  <si>
    <t>2025 1</t>
  </si>
  <si>
    <t>Kodas</t>
  </si>
  <si>
    <t>AD</t>
  </si>
  <si>
    <t>Andora</t>
  </si>
  <si>
    <t>AE</t>
  </si>
  <si>
    <t>Jae</t>
  </si>
  <si>
    <t>AF</t>
  </si>
  <si>
    <t>Afganistanas</t>
  </si>
  <si>
    <t>AG</t>
  </si>
  <si>
    <t>Antigva</t>
  </si>
  <si>
    <t>AI</t>
  </si>
  <si>
    <t>Angilija</t>
  </si>
  <si>
    <t>AL</t>
  </si>
  <si>
    <t>Albanija</t>
  </si>
  <si>
    <t>AM</t>
  </si>
  <si>
    <t>Armėnija</t>
  </si>
  <si>
    <t>AN</t>
  </si>
  <si>
    <t>O.Antilai</t>
  </si>
  <si>
    <t>AO</t>
  </si>
  <si>
    <t>Angola</t>
  </si>
  <si>
    <t>AQ</t>
  </si>
  <si>
    <t>Antarktis</t>
  </si>
  <si>
    <t>AR</t>
  </si>
  <si>
    <t>Argentina</t>
  </si>
  <si>
    <t>AS</t>
  </si>
  <si>
    <t>Amerikos Samoa</t>
  </si>
  <si>
    <t>AU</t>
  </si>
  <si>
    <t>Australija</t>
  </si>
  <si>
    <t>AW</t>
  </si>
  <si>
    <t>Aruba</t>
  </si>
  <si>
    <t>AZ</t>
  </si>
  <si>
    <t>Azerbaidžanas</t>
  </si>
  <si>
    <t>BA</t>
  </si>
  <si>
    <t>Bosnija</t>
  </si>
  <si>
    <t>BB</t>
  </si>
  <si>
    <t>Barbadosas</t>
  </si>
  <si>
    <t>BD</t>
  </si>
  <si>
    <t>Bangladešas</t>
  </si>
  <si>
    <t>BF</t>
  </si>
  <si>
    <t>Burkina Fasas</t>
  </si>
  <si>
    <t>BH</t>
  </si>
  <si>
    <t>Bahreinas</t>
  </si>
  <si>
    <t>BI</t>
  </si>
  <si>
    <t>Burundis</t>
  </si>
  <si>
    <t>BJ</t>
  </si>
  <si>
    <t>Beninas</t>
  </si>
  <si>
    <t>BM</t>
  </si>
  <si>
    <t>Bermuda</t>
  </si>
  <si>
    <t>BN</t>
  </si>
  <si>
    <t>Brunėjus</t>
  </si>
  <si>
    <t>BO</t>
  </si>
  <si>
    <t>Bolivija</t>
  </si>
  <si>
    <t>BR</t>
  </si>
  <si>
    <t>Brazilija</t>
  </si>
  <si>
    <t>BS</t>
  </si>
  <si>
    <t>Bahamos</t>
  </si>
  <si>
    <t>BT</t>
  </si>
  <si>
    <t>Butanas</t>
  </si>
  <si>
    <t>BV</t>
  </si>
  <si>
    <t>Bouvet</t>
  </si>
  <si>
    <t>BW</t>
  </si>
  <si>
    <t>Botsvana</t>
  </si>
  <si>
    <t>BZ</t>
  </si>
  <si>
    <t>Belizas</t>
  </si>
  <si>
    <t>CC</t>
  </si>
  <si>
    <t>Kokoso S.</t>
  </si>
  <si>
    <t>CF</t>
  </si>
  <si>
    <t>Car</t>
  </si>
  <si>
    <t>CG</t>
  </si>
  <si>
    <t>Kongas</t>
  </si>
  <si>
    <t>CI</t>
  </si>
  <si>
    <t>Dramblio Kkr</t>
  </si>
  <si>
    <t>CY</t>
  </si>
  <si>
    <t>Kipras</t>
  </si>
  <si>
    <t>CK</t>
  </si>
  <si>
    <t>Kuko S.</t>
  </si>
  <si>
    <t>CL</t>
  </si>
  <si>
    <t>Čilė</t>
  </si>
  <si>
    <t>CM</t>
  </si>
  <si>
    <t>Kamerūnas</t>
  </si>
  <si>
    <t>CN</t>
  </si>
  <si>
    <t>Kinija</t>
  </si>
  <si>
    <t>CO</t>
  </si>
  <si>
    <t>Kolumbija</t>
  </si>
  <si>
    <t>CR</t>
  </si>
  <si>
    <t>Kosta Rika</t>
  </si>
  <si>
    <t>CU</t>
  </si>
  <si>
    <t>Kuba</t>
  </si>
  <si>
    <t>CV</t>
  </si>
  <si>
    <t>Žalio Kyšulio S.</t>
  </si>
  <si>
    <t>CX</t>
  </si>
  <si>
    <t>Kalėdų S.</t>
  </si>
  <si>
    <t>DJ</t>
  </si>
  <si>
    <t>Džibutis</t>
  </si>
  <si>
    <t>DM</t>
  </si>
  <si>
    <t>Dominika</t>
  </si>
  <si>
    <t>DO</t>
  </si>
  <si>
    <t>Dominikos R.</t>
  </si>
  <si>
    <t>DZ</t>
  </si>
  <si>
    <t>Alžyras</t>
  </si>
  <si>
    <t>EC</t>
  </si>
  <si>
    <t>Ekvadoras</t>
  </si>
  <si>
    <t>EG</t>
  </si>
  <si>
    <t>Egiptas</t>
  </si>
  <si>
    <t>EH</t>
  </si>
  <si>
    <t>V.Sachara</t>
  </si>
  <si>
    <t>ER</t>
  </si>
  <si>
    <t>Eritrėja</t>
  </si>
  <si>
    <t>ES</t>
  </si>
  <si>
    <t>Ispanija</t>
  </si>
  <si>
    <t>ET</t>
  </si>
  <si>
    <t>Etiopija</t>
  </si>
  <si>
    <t>FJ</t>
  </si>
  <si>
    <t>Fidžis</t>
  </si>
  <si>
    <t>FK</t>
  </si>
  <si>
    <t>Falklando S.</t>
  </si>
  <si>
    <t>FM</t>
  </si>
  <si>
    <t>Mikronezija</t>
  </si>
  <si>
    <t>FO</t>
  </si>
  <si>
    <t>Farerų S.</t>
  </si>
  <si>
    <t>FX</t>
  </si>
  <si>
    <t>P.Metropolija</t>
  </si>
  <si>
    <t>GA</t>
  </si>
  <si>
    <t>Gabonas</t>
  </si>
  <si>
    <t>GB</t>
  </si>
  <si>
    <t>D. Britanija</t>
  </si>
  <si>
    <t>GD</t>
  </si>
  <si>
    <t>Grenada</t>
  </si>
  <si>
    <t>GE</t>
  </si>
  <si>
    <t>Gruzija</t>
  </si>
  <si>
    <t>GF</t>
  </si>
  <si>
    <t>P.Gviana</t>
  </si>
  <si>
    <t>GI</t>
  </si>
  <si>
    <t>Gibraltaras</t>
  </si>
  <si>
    <t>GY</t>
  </si>
  <si>
    <t>Gajana</t>
  </si>
  <si>
    <t>GL</t>
  </si>
  <si>
    <t>Grenlandija</t>
  </si>
  <si>
    <t>GM</t>
  </si>
  <si>
    <t>Gambija</t>
  </si>
  <si>
    <t>GN</t>
  </si>
  <si>
    <t>Gvinėja</t>
  </si>
  <si>
    <t>GP</t>
  </si>
  <si>
    <t>Gvadelupa</t>
  </si>
  <si>
    <t>GR</t>
  </si>
  <si>
    <t>Graikija</t>
  </si>
  <si>
    <t>GS</t>
  </si>
  <si>
    <t>Pgpss</t>
  </si>
  <si>
    <t>GT</t>
  </si>
  <si>
    <t>Gvatemala</t>
  </si>
  <si>
    <t>GU</t>
  </si>
  <si>
    <t>Guamas</t>
  </si>
  <si>
    <t>GW</t>
  </si>
  <si>
    <t>Bisau Gvinėja</t>
  </si>
  <si>
    <t>HK</t>
  </si>
  <si>
    <t>Honkongas</t>
  </si>
  <si>
    <t>HM</t>
  </si>
  <si>
    <t>Heardo Sritis</t>
  </si>
  <si>
    <t>HN</t>
  </si>
  <si>
    <t>Hondūras</t>
  </si>
  <si>
    <t>HR</t>
  </si>
  <si>
    <t>Kroatija</t>
  </si>
  <si>
    <t>HT</t>
  </si>
  <si>
    <t>Haitis</t>
  </si>
  <si>
    <t>Vengrija</t>
  </si>
  <si>
    <t>ID</t>
  </si>
  <si>
    <t>Indonezija</t>
  </si>
  <si>
    <t>YE</t>
  </si>
  <si>
    <t>Jemenas</t>
  </si>
  <si>
    <t>IL</t>
  </si>
  <si>
    <t>Izraelis</t>
  </si>
  <si>
    <t>Indija</t>
  </si>
  <si>
    <t>IO</t>
  </si>
  <si>
    <t>Ivb Sritis</t>
  </si>
  <si>
    <t>IQ</t>
  </si>
  <si>
    <t>Irakas</t>
  </si>
  <si>
    <t>IR</t>
  </si>
  <si>
    <t>Iranas</t>
  </si>
  <si>
    <t>IS</t>
  </si>
  <si>
    <t>Islandija</t>
  </si>
  <si>
    <t>YT</t>
  </si>
  <si>
    <t>Mayotte</t>
  </si>
  <si>
    <t>JM</t>
  </si>
  <si>
    <t>Jamaika</t>
  </si>
  <si>
    <t>JO</t>
  </si>
  <si>
    <t>Jordanija</t>
  </si>
  <si>
    <t>KE</t>
  </si>
  <si>
    <t>Kenija</t>
  </si>
  <si>
    <t>KG</t>
  </si>
  <si>
    <t>Kirgizija</t>
  </si>
  <si>
    <t>KH</t>
  </si>
  <si>
    <t>Kambodža</t>
  </si>
  <si>
    <t>KI</t>
  </si>
  <si>
    <t>Kiribatis</t>
  </si>
  <si>
    <t>KY</t>
  </si>
  <si>
    <t>Kaimanų S.</t>
  </si>
  <si>
    <t>KM</t>
  </si>
  <si>
    <t>Komorai</t>
  </si>
  <si>
    <t>KN</t>
  </si>
  <si>
    <t>S.Kristoferis</t>
  </si>
  <si>
    <t>KP</t>
  </si>
  <si>
    <t>Šiaurės Korėja</t>
  </si>
  <si>
    <t>KR</t>
  </si>
  <si>
    <t>Pietų Korėja</t>
  </si>
  <si>
    <t>KW</t>
  </si>
  <si>
    <t>Kuveitas</t>
  </si>
  <si>
    <t>KZ</t>
  </si>
  <si>
    <t>Kazachstanas</t>
  </si>
  <si>
    <t>LA</t>
  </si>
  <si>
    <t>Laosas</t>
  </si>
  <si>
    <t>LB</t>
  </si>
  <si>
    <t>Libanas</t>
  </si>
  <si>
    <t>LC</t>
  </si>
  <si>
    <t>Sent Lusija</t>
  </si>
  <si>
    <t>LI</t>
  </si>
  <si>
    <t>Lichtenšteinas</t>
  </si>
  <si>
    <t>LY</t>
  </si>
  <si>
    <t>Libija</t>
  </si>
  <si>
    <t>LR</t>
  </si>
  <si>
    <t>Liberija</t>
  </si>
  <si>
    <t>LS</t>
  </si>
  <si>
    <t>Lesotas</t>
  </si>
  <si>
    <t>LT</t>
  </si>
  <si>
    <t>Lietuva</t>
  </si>
  <si>
    <t>LU</t>
  </si>
  <si>
    <t>Liuksemburgas</t>
  </si>
  <si>
    <t>MA</t>
  </si>
  <si>
    <t>Marokas</t>
  </si>
  <si>
    <t>MC</t>
  </si>
  <si>
    <t>Monakas</t>
  </si>
  <si>
    <t>MD</t>
  </si>
  <si>
    <t>Moldova</t>
  </si>
  <si>
    <t>MG</t>
  </si>
  <si>
    <t>Madagaskaras</t>
  </si>
  <si>
    <t>MH</t>
  </si>
  <si>
    <t>Maršalo S.</t>
  </si>
  <si>
    <t>MY</t>
  </si>
  <si>
    <t>Malaizija</t>
  </si>
  <si>
    <t>MK</t>
  </si>
  <si>
    <t>Makedonija</t>
  </si>
  <si>
    <t>ML</t>
  </si>
  <si>
    <t>Malis</t>
  </si>
  <si>
    <t>MM</t>
  </si>
  <si>
    <t>Mianmaras</t>
  </si>
  <si>
    <t>MN</t>
  </si>
  <si>
    <t>Mongolija</t>
  </si>
  <si>
    <t>MO</t>
  </si>
  <si>
    <t>Macao</t>
  </si>
  <si>
    <t>MP</t>
  </si>
  <si>
    <t>Marianos S.</t>
  </si>
  <si>
    <t>MQ</t>
  </si>
  <si>
    <t>Martinika</t>
  </si>
  <si>
    <t>MR</t>
  </si>
  <si>
    <t>Mauritanija</t>
  </si>
  <si>
    <t>MS</t>
  </si>
  <si>
    <t>Montserratas</t>
  </si>
  <si>
    <t>MT</t>
  </si>
  <si>
    <t>Malta</t>
  </si>
  <si>
    <t>MU</t>
  </si>
  <si>
    <t>Mauricijus</t>
  </si>
  <si>
    <t>MV</t>
  </si>
  <si>
    <t>Maldyvai</t>
  </si>
  <si>
    <t>MW</t>
  </si>
  <si>
    <t>Malavis</t>
  </si>
  <si>
    <t>MX</t>
  </si>
  <si>
    <t>Meksika</t>
  </si>
  <si>
    <t>MZ</t>
  </si>
  <si>
    <t>Mozambikas</t>
  </si>
  <si>
    <t>NA</t>
  </si>
  <si>
    <t>Namibija</t>
  </si>
  <si>
    <t>NC</t>
  </si>
  <si>
    <t>N.Kaledonija</t>
  </si>
  <si>
    <t>NE</t>
  </si>
  <si>
    <t>Nigeris</t>
  </si>
  <si>
    <t>NF</t>
  </si>
  <si>
    <t>Norfolko S.</t>
  </si>
  <si>
    <t>NG</t>
  </si>
  <si>
    <t>Nigerija</t>
  </si>
  <si>
    <t>NI</t>
  </si>
  <si>
    <t>Nikaragva</t>
  </si>
  <si>
    <t>NP</t>
  </si>
  <si>
    <t>Nepalas</t>
  </si>
  <si>
    <t>NR</t>
  </si>
  <si>
    <t>Nauru</t>
  </si>
  <si>
    <t>NU</t>
  </si>
  <si>
    <t>Niue</t>
  </si>
  <si>
    <t>NZ</t>
  </si>
  <si>
    <t>N.Zelandija</t>
  </si>
  <si>
    <t>OM</t>
  </si>
  <si>
    <t>Omanas</t>
  </si>
  <si>
    <t>PA</t>
  </si>
  <si>
    <t>Panama</t>
  </si>
  <si>
    <t>PE</t>
  </si>
  <si>
    <t>Peru</t>
  </si>
  <si>
    <t>PF</t>
  </si>
  <si>
    <t>P.Polinezija</t>
  </si>
  <si>
    <t>PG</t>
  </si>
  <si>
    <t>Papua</t>
  </si>
  <si>
    <t>PH</t>
  </si>
  <si>
    <t>Filipinai</t>
  </si>
  <si>
    <t>Paragvajus</t>
  </si>
  <si>
    <t>PK</t>
  </si>
  <si>
    <t>Pakistanas</t>
  </si>
  <si>
    <t>PM</t>
  </si>
  <si>
    <t>Sen Pjeras</t>
  </si>
  <si>
    <t>PN</t>
  </si>
  <si>
    <t>Pitcairno S.</t>
  </si>
  <si>
    <t>PR</t>
  </si>
  <si>
    <t>Puerto Rikas</t>
  </si>
  <si>
    <t>PS</t>
  </si>
  <si>
    <t>Palestina</t>
  </si>
  <si>
    <t>PT</t>
  </si>
  <si>
    <t>Portugalija</t>
  </si>
  <si>
    <t>PW</t>
  </si>
  <si>
    <t>Palau</t>
  </si>
  <si>
    <t>QA</t>
  </si>
  <si>
    <t>Kataras</t>
  </si>
  <si>
    <t>QY</t>
  </si>
  <si>
    <t>Dėl Prekybos Ar Karinių Priežasčių Nenurodytos Šalys Ir Teritorijos Bendrijos Vidaus Prekyboje</t>
  </si>
  <si>
    <t>QQ</t>
  </si>
  <si>
    <t>Atsargos Ir Maisto Atsargos</t>
  </si>
  <si>
    <t>QR</t>
  </si>
  <si>
    <t>Atsargos Ir Maisto Atsargos, Tiekiamos Vykdant Bendrijos Vidaus Prekybą</t>
  </si>
  <si>
    <t>QS</t>
  </si>
  <si>
    <t>Atsargos Ir Maisto Atsargos, Tiekiamos Vykdant Prekybą Su Trečiosiomis Šalimis</t>
  </si>
  <si>
    <t>QU</t>
  </si>
  <si>
    <t>Nenurodytos Šalys Ir Teritorijos</t>
  </si>
  <si>
    <t>QV</t>
  </si>
  <si>
    <t>Nenurodytos Šalys Ir Teritorijos Bendrijos Vidaus Prekyboje</t>
  </si>
  <si>
    <t>QW</t>
  </si>
  <si>
    <t>Nenurodytos Šalys Ir Teritorijos Prekyboje Su Trečiosiomis Šalimis</t>
  </si>
  <si>
    <t>QX</t>
  </si>
  <si>
    <t>Dėl Prekybos Ar Karinių Priežasčių Nenurodytos Šalys Ir Teritorijos</t>
  </si>
  <si>
    <t>QZ</t>
  </si>
  <si>
    <t>Dėl Prekybos Ar Karinių Priežasčių Nenurodytos Šalys Ir Teritorijos Prekyboje Su Trečiosiomis Šalimis</t>
  </si>
  <si>
    <t>RE</t>
  </si>
  <si>
    <t>Reunionas</t>
  </si>
  <si>
    <t>RU</t>
  </si>
  <si>
    <t>rusija</t>
  </si>
  <si>
    <t>RW</t>
  </si>
  <si>
    <t>Ruanda</t>
  </si>
  <si>
    <t>SA</t>
  </si>
  <si>
    <t>S.Arabija</t>
  </si>
  <si>
    <t>SB</t>
  </si>
  <si>
    <t>Saliamono S.</t>
  </si>
  <si>
    <t>SC</t>
  </si>
  <si>
    <t>Seišeliai</t>
  </si>
  <si>
    <t>SD</t>
  </si>
  <si>
    <t>Sudanas</t>
  </si>
  <si>
    <t>SG</t>
  </si>
  <si>
    <t>Singapūras</t>
  </si>
  <si>
    <t>SH</t>
  </si>
  <si>
    <t>Šv.Elenos S.</t>
  </si>
  <si>
    <t>SI</t>
  </si>
  <si>
    <t>Slovėnija</t>
  </si>
  <si>
    <t>SY</t>
  </si>
  <si>
    <t>Sirija</t>
  </si>
  <si>
    <t>SJ</t>
  </si>
  <si>
    <t>Svalbardas</t>
  </si>
  <si>
    <t>SL</t>
  </si>
  <si>
    <t>Siera Leonė</t>
  </si>
  <si>
    <t>SM</t>
  </si>
  <si>
    <t>San Marinas</t>
  </si>
  <si>
    <t>SN</t>
  </si>
  <si>
    <t>Senegalas</t>
  </si>
  <si>
    <t>SO</t>
  </si>
  <si>
    <t>Somalis</t>
  </si>
  <si>
    <t>SR</t>
  </si>
  <si>
    <t>Surinamas</t>
  </si>
  <si>
    <t>ST</t>
  </si>
  <si>
    <t>San Tomė</t>
  </si>
  <si>
    <t>SV</t>
  </si>
  <si>
    <t>Salvadoras</t>
  </si>
  <si>
    <t>SZ</t>
  </si>
  <si>
    <t>Svazilendas</t>
  </si>
  <si>
    <t>TC</t>
  </si>
  <si>
    <t>Turkso S.</t>
  </si>
  <si>
    <t>TD</t>
  </si>
  <si>
    <t>Čadas</t>
  </si>
  <si>
    <t>TF</t>
  </si>
  <si>
    <t>Ppa Sritys</t>
  </si>
  <si>
    <t>TH</t>
  </si>
  <si>
    <t>Tailandas</t>
  </si>
  <si>
    <t>TJ</t>
  </si>
  <si>
    <t>Tadžikistanas</t>
  </si>
  <si>
    <t>TK</t>
  </si>
  <si>
    <t>Tokelau</t>
  </si>
  <si>
    <t>TM</t>
  </si>
  <si>
    <t>Turkmėnistanas</t>
  </si>
  <si>
    <t>TN</t>
  </si>
  <si>
    <t>Tunisas</t>
  </si>
  <si>
    <t>TO</t>
  </si>
  <si>
    <t>Tonga</t>
  </si>
  <si>
    <t>TP</t>
  </si>
  <si>
    <t>R.Timoras</t>
  </si>
  <si>
    <t>TR</t>
  </si>
  <si>
    <t>Turkija</t>
  </si>
  <si>
    <t>TT</t>
  </si>
  <si>
    <t>Trinidadas</t>
  </si>
  <si>
    <t>TV</t>
  </si>
  <si>
    <t>Tuvalu</t>
  </si>
  <si>
    <t>TW</t>
  </si>
  <si>
    <t>Taivanas</t>
  </si>
  <si>
    <t>TZ</t>
  </si>
  <si>
    <t>Tanzanija</t>
  </si>
  <si>
    <t>Ukraina</t>
  </si>
  <si>
    <t>UG</t>
  </si>
  <si>
    <t>Uganda</t>
  </si>
  <si>
    <t>UY</t>
  </si>
  <si>
    <t>Urugvajus</t>
  </si>
  <si>
    <t>UK</t>
  </si>
  <si>
    <t>Jungtinė Karalystė</t>
  </si>
  <si>
    <t>UM</t>
  </si>
  <si>
    <t>Jmv</t>
  </si>
  <si>
    <t>Jav</t>
  </si>
  <si>
    <t>UZ</t>
  </si>
  <si>
    <t>Uzbekistanas</t>
  </si>
  <si>
    <t>VA</t>
  </si>
  <si>
    <t>Vatikanas</t>
  </si>
  <si>
    <t>VC</t>
  </si>
  <si>
    <t>S.Vinsentas</t>
  </si>
  <si>
    <t>VE</t>
  </si>
  <si>
    <t>Venesuela</t>
  </si>
  <si>
    <t>VG</t>
  </si>
  <si>
    <t>Br.Mergelės S.</t>
  </si>
  <si>
    <t>VI</t>
  </si>
  <si>
    <t>Jav Mergelės S.</t>
  </si>
  <si>
    <t>VN</t>
  </si>
  <si>
    <t>Vietnamas</t>
  </si>
  <si>
    <t>VU</t>
  </si>
  <si>
    <t>Vanuatu</t>
  </si>
  <si>
    <t>WF</t>
  </si>
  <si>
    <t>Walliso S.</t>
  </si>
  <si>
    <t>WS</t>
  </si>
  <si>
    <t>V.Samoa</t>
  </si>
  <si>
    <t>XK</t>
  </si>
  <si>
    <t>Kosovas</t>
  </si>
  <si>
    <t>XX</t>
  </si>
  <si>
    <t>Įvairios</t>
  </si>
  <si>
    <t>ZA</t>
  </si>
  <si>
    <t>Par</t>
  </si>
  <si>
    <t>ZM</t>
  </si>
  <si>
    <t>Zambija</t>
  </si>
  <si>
    <t>ZR</t>
  </si>
  <si>
    <t>Zairas</t>
  </si>
  <si>
    <t>ZW</t>
  </si>
  <si>
    <t>Zimbabvė</t>
  </si>
  <si>
    <t>* lyginant 2025 m. I ketvirtį su 2024 m. IV ketvirčiu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</si>
</sst>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L_t_-;\-* #,##0.00\ _L_t_-;_-* &quot;-&quot;??\ _L_t_-;_-@_-"/>
    <numFmt numFmtId="165" formatCode="0.000"/>
  </numFmts>
  <fonts count="16" x14ac:knownFonts="1">
    <font>
      <sz val="10"/>
      <name val="Arial"/>
      <charset val="186"/>
    </font>
    <font>
      <sz val="10"/>
      <name val="Arial"/>
      <family val="2"/>
      <charset val="186"/>
    </font>
    <font>
      <b/>
      <sz val="9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i/>
      <sz val="9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63"/>
      <name val="Verdana"/>
      <family val="2"/>
      <charset val="186"/>
    </font>
    <font>
      <sz val="12"/>
      <color indexed="63"/>
      <name val="Verdana"/>
      <family val="2"/>
      <charset val="186"/>
    </font>
    <font>
      <b/>
      <sz val="8"/>
      <name val="Times New Roman"/>
      <family val="1"/>
      <charset val="186"/>
    </font>
    <font>
      <sz val="9"/>
      <color rgb="FF3B3E38"/>
      <name val="Arial"/>
      <family val="2"/>
      <charset val="186"/>
    </font>
    <font>
      <b/>
      <sz val="10"/>
      <name val="Arial"/>
    </font>
    <font>
      <sz val="11"/>
      <color indexed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C0C0C0"/>
        <bgColor indexed="64"/>
      </patternFill>
    </fill>
  </fills>
  <borders count="40">
    <border>
      <left/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 style="thin">
        <color indexed="9"/>
      </right>
      <top style="thick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 style="thin">
        <color theme="0"/>
      </left>
      <right style="thin">
        <color indexed="9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indexed="55"/>
      </bottom>
      <diagonal/>
    </border>
    <border>
      <left style="thin">
        <color indexed="22"/>
      </left>
      <right/>
      <top/>
      <bottom style="thick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indexed="22"/>
      </right>
      <top/>
      <bottom style="thick">
        <color indexed="55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indexed="55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indexed="55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 tint="-0.24994659260841701"/>
      </top>
      <bottom style="thick">
        <color indexed="55"/>
      </bottom>
      <diagonal/>
    </border>
    <border>
      <left style="thin">
        <color indexed="9"/>
      </left>
      <right style="thin">
        <color theme="0"/>
      </right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/>
      <diagonal/>
    </border>
    <border>
      <left/>
      <right style="thin">
        <color theme="0"/>
      </right>
      <top/>
      <bottom style="thick">
        <color indexed="55"/>
      </bottom>
      <diagonal/>
    </border>
    <border>
      <left/>
      <right/>
      <top style="thin">
        <color theme="0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6">
    <xf numFmtId="0" fontId="0" fillId="0" borderId="0" xfId="0"/>
    <xf numFmtId="0" fontId="10" fillId="2" borderId="0" xfId="0" applyFont="1" applyFill="1"/>
    <xf numFmtId="0" fontId="11" fillId="2" borderId="0" xfId="0" applyFont="1" applyFill="1"/>
    <xf numFmtId="0" fontId="0" fillId="0" borderId="10" xfId="0" applyBorder="1"/>
    <xf numFmtId="2" fontId="9" fillId="0" borderId="9" xfId="0" applyNumberFormat="1" applyFont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2" fontId="9" fillId="0" borderId="12" xfId="0" applyNumberFormat="1" applyFont="1" applyBorder="1" applyAlignment="1">
      <alignment horizontal="right" vertical="center"/>
    </xf>
    <xf numFmtId="2" fontId="9" fillId="0" borderId="9" xfId="0" applyNumberFormat="1" applyFont="1" applyBorder="1"/>
    <xf numFmtId="0" fontId="0" fillId="0" borderId="13" xfId="0" applyBorder="1"/>
    <xf numFmtId="0" fontId="0" fillId="2" borderId="10" xfId="0" applyFill="1" applyBorder="1"/>
    <xf numFmtId="0" fontId="11" fillId="2" borderId="10" xfId="0" applyFont="1" applyFill="1" applyBorder="1"/>
    <xf numFmtId="0" fontId="10" fillId="2" borderId="10" xfId="0" applyFont="1" applyFill="1" applyBorder="1"/>
    <xf numFmtId="0" fontId="8" fillId="0" borderId="10" xfId="0" applyFont="1" applyBorder="1"/>
    <xf numFmtId="0" fontId="3" fillId="0" borderId="9" xfId="0" applyFont="1" applyBorder="1"/>
    <xf numFmtId="0" fontId="0" fillId="0" borderId="4" xfId="0" applyBorder="1"/>
    <xf numFmtId="0" fontId="0" fillId="2" borderId="16" xfId="0" applyFill="1" applyBorder="1"/>
    <xf numFmtId="0" fontId="0" fillId="0" borderId="17" xfId="0" applyBorder="1"/>
    <xf numFmtId="2" fontId="12" fillId="0" borderId="0" xfId="0" applyNumberFormat="1" applyFont="1" applyAlignment="1">
      <alignment vertical="center"/>
    </xf>
    <xf numFmtId="2" fontId="9" fillId="0" borderId="23" xfId="0" applyNumberFormat="1" applyFont="1" applyBorder="1" applyAlignment="1">
      <alignment horizontal="right" vertical="center"/>
    </xf>
    <xf numFmtId="2" fontId="7" fillId="0" borderId="24" xfId="1" applyNumberFormat="1" applyFont="1" applyFill="1" applyBorder="1" applyAlignment="1">
      <alignment horizontal="right" vertical="center"/>
    </xf>
    <xf numFmtId="0" fontId="5" fillId="0" borderId="23" xfId="0" applyFont="1" applyBorder="1"/>
    <xf numFmtId="2" fontId="7" fillId="0" borderId="28" xfId="1" applyNumberFormat="1" applyFont="1" applyFill="1" applyBorder="1" applyAlignment="1">
      <alignment horizontal="right" vertical="justify"/>
    </xf>
    <xf numFmtId="0" fontId="0" fillId="0" borderId="30" xfId="0" applyBorder="1"/>
    <xf numFmtId="0" fontId="8" fillId="0" borderId="11" xfId="0" applyFont="1" applyBorder="1"/>
    <xf numFmtId="0" fontId="9" fillId="4" borderId="35" xfId="0" applyFont="1" applyFill="1" applyBorder="1" applyAlignment="1">
      <alignment horizontal="center" vertical="center" wrapText="1"/>
    </xf>
    <xf numFmtId="2" fontId="7" fillId="0" borderId="36" xfId="1" applyNumberFormat="1" applyFont="1" applyFill="1" applyBorder="1" applyAlignment="1">
      <alignment horizontal="right" vertical="justify"/>
    </xf>
    <xf numFmtId="2" fontId="9" fillId="0" borderId="9" xfId="0" applyNumberFormat="1" applyFont="1" applyBorder="1" applyAlignment="1">
      <alignment horizontal="right"/>
    </xf>
    <xf numFmtId="2" fontId="9" fillId="0" borderId="23" xfId="0" applyNumberFormat="1" applyFont="1" applyBorder="1" applyAlignment="1">
      <alignment horizontal="right"/>
    </xf>
    <xf numFmtId="2" fontId="9" fillId="0" borderId="26" xfId="0" applyNumberFormat="1" applyFont="1" applyBorder="1" applyAlignment="1">
      <alignment horizontal="right"/>
    </xf>
    <xf numFmtId="165" fontId="9" fillId="0" borderId="9" xfId="0" applyNumberFormat="1" applyFont="1" applyBorder="1" applyAlignment="1">
      <alignment horizontal="right"/>
    </xf>
    <xf numFmtId="0" fontId="8" fillId="0" borderId="10" xfId="0" applyFont="1" applyBorder="1" applyAlignment="1">
      <alignment horizontal="right"/>
    </xf>
    <xf numFmtId="0" fontId="8" fillId="0" borderId="0" xfId="0" applyFont="1" applyAlignment="1">
      <alignment horizontal="right"/>
    </xf>
    <xf numFmtId="2" fontId="9" fillId="0" borderId="12" xfId="0" applyNumberFormat="1" applyFont="1" applyBorder="1" applyAlignment="1">
      <alignment horizontal="right"/>
    </xf>
    <xf numFmtId="0" fontId="0" fillId="2" borderId="0" xfId="0" applyFill="1"/>
    <xf numFmtId="0" fontId="0" fillId="0" borderId="16" xfId="0" applyBorder="1"/>
    <xf numFmtId="0" fontId="2" fillId="0" borderId="3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27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3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/>
    </xf>
    <xf numFmtId="0" fontId="3" fillId="3" borderId="3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2" fontId="0" fillId="0" borderId="0" xfId="0" applyNumberFormat="1"/>
    <xf numFmtId="0" fontId="14" fillId="5" borderId="39" xfId="0" applyFont="1" applyFill="1" applyBorder="1" applyAlignment="1">
      <alignment horizontal="left" vertical="center" wrapText="1"/>
    </xf>
    <xf numFmtId="0" fontId="1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42926-D346-4FD8-B264-A88B7E6E745A}">
  <dimension ref="A1:K61"/>
  <sheetViews>
    <sheetView showGridLines="0" showRowColHeaders="0" topLeftCell="A18" zoomScaleNormal="100" workbookViewId="0">
      <selection activeCell="E63" sqref="E62:E63"/>
    </sheetView>
  </sheetViews>
  <sheetFormatPr defaultColWidth="9.140625" defaultRowHeight="12.75" x14ac:dyDescent="0.2"/>
  <cols>
    <col min="1" max="1" width="3.28515625" customWidth="1"/>
    <col min="2" max="2" width="14.28515625" customWidth="1"/>
    <col min="8" max="8" width="8.28515625" bestFit="1" customWidth="1"/>
    <col min="10" max="10" width="3.28515625" customWidth="1"/>
  </cols>
  <sheetData>
    <row r="1" spans="1:11" s="3" customFormat="1" x14ac:dyDescent="0.2">
      <c r="A1"/>
      <c r="B1" s="24"/>
      <c r="C1" s="10"/>
      <c r="D1" s="10"/>
      <c r="E1" s="10"/>
      <c r="F1" s="10"/>
      <c r="G1" s="10"/>
      <c r="H1" s="10"/>
      <c r="I1" s="10"/>
      <c r="J1"/>
    </row>
    <row r="2" spans="1:11" ht="13.5" customHeight="1" x14ac:dyDescent="0.2">
      <c r="B2" s="41" t="s">
        <v>24</v>
      </c>
      <c r="C2" s="44" t="s">
        <v>31</v>
      </c>
      <c r="D2" s="48" t="s">
        <v>0</v>
      </c>
      <c r="E2" s="58"/>
      <c r="F2" s="58"/>
      <c r="G2" s="58"/>
      <c r="H2" s="58"/>
      <c r="I2" s="59"/>
    </row>
    <row r="3" spans="1:11" ht="13.5" customHeight="1" x14ac:dyDescent="0.2">
      <c r="B3" s="42"/>
      <c r="C3" s="45"/>
      <c r="D3" s="50">
        <v>2024</v>
      </c>
      <c r="E3" s="51"/>
      <c r="F3" s="51"/>
      <c r="G3" s="52"/>
      <c r="H3" s="53" t="s">
        <v>66</v>
      </c>
      <c r="I3" s="60"/>
    </row>
    <row r="4" spans="1:11" ht="12.75" customHeight="1" x14ac:dyDescent="0.2">
      <c r="B4" s="43"/>
      <c r="C4" s="46"/>
      <c r="D4" s="53" t="s">
        <v>65</v>
      </c>
      <c r="E4" s="57"/>
      <c r="F4" s="53" t="s">
        <v>67</v>
      </c>
      <c r="G4" s="57"/>
      <c r="H4" s="55"/>
      <c r="I4" s="61"/>
    </row>
    <row r="5" spans="1:11" ht="22.5" x14ac:dyDescent="0.2">
      <c r="B5" s="43"/>
      <c r="C5" s="46"/>
      <c r="D5" s="5" t="s">
        <v>39</v>
      </c>
      <c r="E5" s="5" t="s">
        <v>46</v>
      </c>
      <c r="F5" s="5" t="s">
        <v>39</v>
      </c>
      <c r="G5" s="5" t="s">
        <v>46</v>
      </c>
      <c r="H5" s="6" t="s">
        <v>40</v>
      </c>
      <c r="I5" s="6" t="s">
        <v>41</v>
      </c>
    </row>
    <row r="6" spans="1:11" x14ac:dyDescent="0.2">
      <c r="B6" s="22" t="s">
        <v>13</v>
      </c>
      <c r="C6" s="15" t="s">
        <v>12</v>
      </c>
      <c r="D6" s="30">
        <v>2.6339999999999999</v>
      </c>
      <c r="E6" s="30">
        <v>2.6190000000000002</v>
      </c>
      <c r="F6" s="28">
        <v>2.4500000000000002</v>
      </c>
      <c r="G6" s="28">
        <v>2.085</v>
      </c>
      <c r="H6" s="4">
        <v>-6.9855732725892068</v>
      </c>
      <c r="I6" s="8">
        <v>-20.389461626575038</v>
      </c>
      <c r="K6" s="63"/>
    </row>
    <row r="7" spans="1:11" x14ac:dyDescent="0.2">
      <c r="B7" s="22" t="s">
        <v>26</v>
      </c>
      <c r="C7" s="15" t="s">
        <v>25</v>
      </c>
      <c r="D7" s="28">
        <v>119.8</v>
      </c>
      <c r="E7" s="29">
        <v>83.86</v>
      </c>
      <c r="F7" s="28">
        <v>24</v>
      </c>
      <c r="G7" s="28">
        <v>16.079999999999998</v>
      </c>
      <c r="H7" s="4">
        <v>-79.966611018363949</v>
      </c>
      <c r="I7" s="8">
        <v>-80.825184831862629</v>
      </c>
    </row>
    <row r="8" spans="1:11" x14ac:dyDescent="0.2">
      <c r="B8" s="22" t="s">
        <v>33</v>
      </c>
      <c r="C8" s="15" t="s">
        <v>32</v>
      </c>
      <c r="D8" s="28">
        <v>7.4999999999999997E-3</v>
      </c>
      <c r="E8" s="29">
        <v>1.7999999999999999E-2</v>
      </c>
      <c r="F8" s="28" t="s">
        <v>68</v>
      </c>
      <c r="G8" s="28" t="s">
        <v>68</v>
      </c>
      <c r="H8" s="4" t="s">
        <v>68</v>
      </c>
      <c r="I8" s="8" t="s">
        <v>68</v>
      </c>
    </row>
    <row r="9" spans="1:11" x14ac:dyDescent="0.2">
      <c r="B9" s="22" t="s">
        <v>28</v>
      </c>
      <c r="C9" s="15" t="s">
        <v>27</v>
      </c>
      <c r="D9" s="28">
        <v>114.75</v>
      </c>
      <c r="E9" s="29">
        <v>91.8</v>
      </c>
      <c r="F9" s="28">
        <v>70.400000000000006</v>
      </c>
      <c r="G9" s="28">
        <v>43.856000000000002</v>
      </c>
      <c r="H9" s="4">
        <v>-38.649237472766877</v>
      </c>
      <c r="I9" s="8">
        <v>-52.226579520697172</v>
      </c>
    </row>
    <row r="10" spans="1:11" x14ac:dyDescent="0.2">
      <c r="B10" s="22" t="s">
        <v>43</v>
      </c>
      <c r="C10" s="15" t="s">
        <v>34</v>
      </c>
      <c r="D10" s="28">
        <v>208.624</v>
      </c>
      <c r="E10" s="29">
        <v>112.604</v>
      </c>
      <c r="F10" s="28">
        <v>23.52</v>
      </c>
      <c r="G10" s="28">
        <v>11.807</v>
      </c>
      <c r="H10" s="4">
        <v>-88.726129304394505</v>
      </c>
      <c r="I10" s="8">
        <v>-89.514582075237115</v>
      </c>
    </row>
    <row r="11" spans="1:11" x14ac:dyDescent="0.2">
      <c r="B11" s="22" t="s">
        <v>38</v>
      </c>
      <c r="C11" s="15" t="s">
        <v>2</v>
      </c>
      <c r="D11" s="28">
        <v>408</v>
      </c>
      <c r="E11" s="29">
        <v>250.512</v>
      </c>
      <c r="F11" s="28">
        <v>120</v>
      </c>
      <c r="G11" s="28">
        <v>57.6</v>
      </c>
      <c r="H11" s="4">
        <v>-70.588235294117652</v>
      </c>
      <c r="I11" s="8">
        <v>-77.007089480743446</v>
      </c>
    </row>
    <row r="12" spans="1:11" x14ac:dyDescent="0.2">
      <c r="B12" s="22" t="s">
        <v>6</v>
      </c>
      <c r="C12" s="15" t="s">
        <v>5</v>
      </c>
      <c r="D12" s="28">
        <v>274.64999999999998</v>
      </c>
      <c r="E12" s="9">
        <v>346.16199999999998</v>
      </c>
      <c r="F12" s="28">
        <v>149.19</v>
      </c>
      <c r="G12" s="28">
        <v>190.24700000000001</v>
      </c>
      <c r="H12" s="4">
        <v>-45.679956308028395</v>
      </c>
      <c r="I12" s="8">
        <v>-45.041050144152152</v>
      </c>
    </row>
    <row r="13" spans="1:11" x14ac:dyDescent="0.2">
      <c r="B13" s="22" t="s">
        <v>8</v>
      </c>
      <c r="C13" s="15" t="s">
        <v>7</v>
      </c>
      <c r="D13" s="28">
        <v>5238.5179000000007</v>
      </c>
      <c r="E13" s="9">
        <v>3642.3919999999998</v>
      </c>
      <c r="F13" s="28">
        <v>4896.4872000000005</v>
      </c>
      <c r="G13" s="28">
        <v>2950.3510000000001</v>
      </c>
      <c r="H13" s="4">
        <v>-6.5291501628733624</v>
      </c>
      <c r="I13" s="8">
        <v>-18.999629913529343</v>
      </c>
    </row>
    <row r="14" spans="1:11" x14ac:dyDescent="0.2">
      <c r="B14" s="22" t="s">
        <v>52</v>
      </c>
      <c r="C14" s="15" t="s">
        <v>51</v>
      </c>
      <c r="D14" s="28" t="s">
        <v>68</v>
      </c>
      <c r="E14" s="29" t="s">
        <v>68</v>
      </c>
      <c r="F14" s="28">
        <v>546</v>
      </c>
      <c r="G14" s="28">
        <v>347.87700000000001</v>
      </c>
      <c r="H14" s="4" t="s">
        <v>68</v>
      </c>
      <c r="I14" s="8" t="s">
        <v>68</v>
      </c>
    </row>
    <row r="15" spans="1:11" x14ac:dyDescent="0.2">
      <c r="B15" s="22" t="s">
        <v>15</v>
      </c>
      <c r="C15" s="15" t="s">
        <v>14</v>
      </c>
      <c r="D15" s="28">
        <v>120.104</v>
      </c>
      <c r="E15" s="29">
        <v>76.176999999999992</v>
      </c>
      <c r="F15" s="28">
        <v>264</v>
      </c>
      <c r="G15" s="28">
        <v>158.63999999999999</v>
      </c>
      <c r="H15" s="4">
        <v>119.80949843468996</v>
      </c>
      <c r="I15" s="8">
        <v>108.25183454323484</v>
      </c>
    </row>
    <row r="16" spans="1:11" x14ac:dyDescent="0.2">
      <c r="B16" s="22" t="s">
        <v>56</v>
      </c>
      <c r="C16" s="15" t="s">
        <v>55</v>
      </c>
      <c r="D16" s="28" t="s">
        <v>68</v>
      </c>
      <c r="E16" s="29" t="s">
        <v>68</v>
      </c>
      <c r="F16" s="28">
        <v>24.8</v>
      </c>
      <c r="G16" s="28">
        <v>43.301000000000002</v>
      </c>
      <c r="H16" s="4" t="s">
        <v>68</v>
      </c>
      <c r="I16" s="8" t="s">
        <v>68</v>
      </c>
    </row>
    <row r="17" spans="2:9" x14ac:dyDescent="0.2">
      <c r="B17" s="22" t="s">
        <v>64</v>
      </c>
      <c r="C17" s="15" t="s">
        <v>30</v>
      </c>
      <c r="D17" s="28">
        <v>1.68</v>
      </c>
      <c r="E17" s="29">
        <v>1.7090000000000001</v>
      </c>
      <c r="F17" s="28" t="s">
        <v>68</v>
      </c>
      <c r="G17" s="28" t="s">
        <v>68</v>
      </c>
      <c r="H17" s="4" t="s">
        <v>68</v>
      </c>
      <c r="I17" s="8" t="s">
        <v>68</v>
      </c>
    </row>
    <row r="18" spans="2:9" x14ac:dyDescent="0.2">
      <c r="B18" s="22" t="s">
        <v>11</v>
      </c>
      <c r="C18" s="15" t="s">
        <v>70</v>
      </c>
      <c r="D18" s="28">
        <v>14.156000000000001</v>
      </c>
      <c r="E18" s="9">
        <v>10.694000000000001</v>
      </c>
      <c r="F18" s="28">
        <v>16.54</v>
      </c>
      <c r="G18" s="28">
        <v>9.7729999999999997</v>
      </c>
      <c r="H18" s="4">
        <v>16.840915512856728</v>
      </c>
      <c r="I18" s="8">
        <v>-8.6123059659622321</v>
      </c>
    </row>
    <row r="19" spans="2:9" x14ac:dyDescent="0.2">
      <c r="B19" s="22" t="s">
        <v>49</v>
      </c>
      <c r="C19" s="15" t="s">
        <v>48</v>
      </c>
      <c r="D19" s="28" t="s">
        <v>68</v>
      </c>
      <c r="E19" s="29" t="s">
        <v>68</v>
      </c>
      <c r="F19" s="28">
        <v>49.7</v>
      </c>
      <c r="G19" s="28">
        <v>26.093</v>
      </c>
      <c r="H19" s="4" t="s">
        <v>68</v>
      </c>
      <c r="I19" s="8" t="s">
        <v>68</v>
      </c>
    </row>
    <row r="20" spans="2:9" x14ac:dyDescent="0.2">
      <c r="B20" s="22" t="s">
        <v>17</v>
      </c>
      <c r="C20" s="15" t="s">
        <v>16</v>
      </c>
      <c r="D20" s="28">
        <v>11052.14775</v>
      </c>
      <c r="E20" s="9">
        <v>7016.6419999999998</v>
      </c>
      <c r="F20" s="28">
        <v>8649.8044499999996</v>
      </c>
      <c r="G20" s="28">
        <v>4810.9859999999999</v>
      </c>
      <c r="H20" s="4">
        <v>-21.736438512595893</v>
      </c>
      <c r="I20" s="8">
        <v>-31.434637822479754</v>
      </c>
    </row>
    <row r="21" spans="2:9" x14ac:dyDescent="0.2">
      <c r="B21" s="22" t="s">
        <v>21</v>
      </c>
      <c r="C21" s="15" t="s">
        <v>20</v>
      </c>
      <c r="D21" s="28">
        <v>767.55740000000003</v>
      </c>
      <c r="E21" s="9">
        <v>466.02299999999997</v>
      </c>
      <c r="F21" s="28">
        <v>9060.7467500000002</v>
      </c>
      <c r="G21" s="28">
        <v>4287.6030000000001</v>
      </c>
      <c r="H21" s="4">
        <v>1080.4650375333492</v>
      </c>
      <c r="I21" s="8">
        <v>820.04107093426717</v>
      </c>
    </row>
    <row r="22" spans="2:9" x14ac:dyDescent="0.2">
      <c r="B22" s="22" t="s">
        <v>19</v>
      </c>
      <c r="C22" s="15" t="s">
        <v>18</v>
      </c>
      <c r="D22" s="28">
        <v>72.02</v>
      </c>
      <c r="E22" s="29">
        <v>45.623000000000005</v>
      </c>
      <c r="F22" s="28">
        <v>24</v>
      </c>
      <c r="G22" s="28">
        <v>13.92</v>
      </c>
      <c r="H22" s="4">
        <v>-66.675923354623706</v>
      </c>
      <c r="I22" s="8">
        <v>-69.489073493632588</v>
      </c>
    </row>
    <row r="23" spans="2:9" x14ac:dyDescent="0.2">
      <c r="B23" s="22" t="s">
        <v>44</v>
      </c>
      <c r="C23" s="15" t="s">
        <v>35</v>
      </c>
      <c r="D23" s="28">
        <v>27.23</v>
      </c>
      <c r="E23" s="29">
        <v>25.079000000000001</v>
      </c>
      <c r="F23" s="28">
        <v>8.8540000000000008E-2</v>
      </c>
      <c r="G23" s="28">
        <v>0.11</v>
      </c>
      <c r="H23" s="4">
        <v>-99.674843922144703</v>
      </c>
      <c r="I23" s="8">
        <v>-99.561386020176244</v>
      </c>
    </row>
    <row r="24" spans="2:9" x14ac:dyDescent="0.2">
      <c r="B24" s="22" t="s">
        <v>54</v>
      </c>
      <c r="C24" s="15" t="s">
        <v>53</v>
      </c>
      <c r="D24" s="28" t="s">
        <v>68</v>
      </c>
      <c r="E24" s="29" t="s">
        <v>68</v>
      </c>
      <c r="F24" s="28">
        <v>2.544</v>
      </c>
      <c r="G24" s="28">
        <v>2.464</v>
      </c>
      <c r="H24" s="4" t="s">
        <v>68</v>
      </c>
      <c r="I24" s="8" t="s">
        <v>68</v>
      </c>
    </row>
    <row r="25" spans="2:9" x14ac:dyDescent="0.2">
      <c r="B25" s="22" t="s">
        <v>37</v>
      </c>
      <c r="C25" s="15" t="s">
        <v>36</v>
      </c>
      <c r="D25" s="28">
        <v>46.76005</v>
      </c>
      <c r="E25" s="29">
        <v>31.038</v>
      </c>
      <c r="F25" s="28">
        <v>23.76005</v>
      </c>
      <c r="G25" s="28">
        <v>16.633000000000003</v>
      </c>
      <c r="H25" s="4">
        <v>-49.187287011027578</v>
      </c>
      <c r="I25" s="8">
        <v>-46.410851214640111</v>
      </c>
    </row>
    <row r="26" spans="2:9" x14ac:dyDescent="0.2">
      <c r="B26" s="22" t="s">
        <v>60</v>
      </c>
      <c r="C26" s="15" t="s">
        <v>59</v>
      </c>
      <c r="D26" s="28">
        <v>3744</v>
      </c>
      <c r="E26" s="29">
        <v>2301.84</v>
      </c>
      <c r="F26" s="28">
        <v>1752</v>
      </c>
      <c r="G26" s="28">
        <v>987.48</v>
      </c>
      <c r="H26" s="4">
        <v>-53.205128205128204</v>
      </c>
      <c r="I26" s="8">
        <v>-57.100406631216771</v>
      </c>
    </row>
    <row r="27" spans="2:9" x14ac:dyDescent="0.2">
      <c r="B27" s="22" t="s">
        <v>61</v>
      </c>
      <c r="C27" s="15" t="s">
        <v>72</v>
      </c>
      <c r="D27" s="28" t="s">
        <v>68</v>
      </c>
      <c r="E27" s="29" t="s">
        <v>68</v>
      </c>
      <c r="F27" s="28" t="s">
        <v>68</v>
      </c>
      <c r="G27" s="28" t="s">
        <v>68</v>
      </c>
      <c r="H27" s="4" t="s">
        <v>68</v>
      </c>
      <c r="I27" s="8" t="s">
        <v>68</v>
      </c>
    </row>
    <row r="28" spans="2:9" x14ac:dyDescent="0.2">
      <c r="B28" s="22" t="s">
        <v>45</v>
      </c>
      <c r="C28" s="15" t="s">
        <v>29</v>
      </c>
      <c r="D28" s="28" t="s">
        <v>68</v>
      </c>
      <c r="E28" s="29" t="s">
        <v>68</v>
      </c>
      <c r="F28" s="28">
        <v>23.1</v>
      </c>
      <c r="G28" s="28">
        <v>13.782999999999999</v>
      </c>
      <c r="H28" s="4" t="s">
        <v>68</v>
      </c>
      <c r="I28" s="8" t="s">
        <v>68</v>
      </c>
    </row>
    <row r="29" spans="2:9" x14ac:dyDescent="0.2">
      <c r="B29" s="22" t="s">
        <v>10</v>
      </c>
      <c r="C29" s="15" t="s">
        <v>9</v>
      </c>
      <c r="D29" s="28">
        <v>235.75715</v>
      </c>
      <c r="E29" s="29">
        <v>270.70600000000002</v>
      </c>
      <c r="F29" s="28">
        <v>136.35139999999998</v>
      </c>
      <c r="G29" s="28">
        <v>136.542</v>
      </c>
      <c r="H29" s="4">
        <v>-42.164468818867221</v>
      </c>
      <c r="I29" s="8">
        <v>-49.56077811352538</v>
      </c>
    </row>
    <row r="30" spans="2:9" x14ac:dyDescent="0.2">
      <c r="B30" s="22" t="s">
        <v>71</v>
      </c>
      <c r="C30" s="15" t="s">
        <v>69</v>
      </c>
      <c r="D30" s="28">
        <v>5.1999999999999998E-2</v>
      </c>
      <c r="E30" s="29">
        <v>6.0999999999999999E-2</v>
      </c>
      <c r="F30" s="28">
        <v>0.20399999999999999</v>
      </c>
      <c r="G30" s="28">
        <v>0.42399999999999999</v>
      </c>
      <c r="H30" s="4">
        <v>292.30769230769232</v>
      </c>
      <c r="I30" s="8">
        <v>595.08196721311469</v>
      </c>
    </row>
    <row r="31" spans="2:9" x14ac:dyDescent="0.2">
      <c r="B31" s="22" t="s">
        <v>58</v>
      </c>
      <c r="C31" s="15" t="s">
        <v>57</v>
      </c>
      <c r="D31" s="28" t="s">
        <v>68</v>
      </c>
      <c r="E31" s="29" t="s">
        <v>68</v>
      </c>
      <c r="F31" s="28">
        <v>1196</v>
      </c>
      <c r="G31" s="28">
        <v>609.96</v>
      </c>
      <c r="H31" s="4" t="s">
        <v>68</v>
      </c>
      <c r="I31" s="8" t="s">
        <v>68</v>
      </c>
    </row>
    <row r="32" spans="2:9" x14ac:dyDescent="0.2">
      <c r="B32" s="22" t="s">
        <v>23</v>
      </c>
      <c r="C32" s="15" t="s">
        <v>22</v>
      </c>
      <c r="D32" s="28">
        <v>5266.0950000000003</v>
      </c>
      <c r="E32" s="9">
        <v>4066.1060000000002</v>
      </c>
      <c r="F32" s="28">
        <v>631.71</v>
      </c>
      <c r="G32" s="28">
        <v>763.20699999999999</v>
      </c>
      <c r="H32" s="4">
        <v>-88.004204253816155</v>
      </c>
      <c r="I32" s="8">
        <v>-81.230026959454577</v>
      </c>
    </row>
    <row r="33" spans="2:9" x14ac:dyDescent="0.2">
      <c r="B33" s="22" t="s">
        <v>50</v>
      </c>
      <c r="C33" s="15" t="s">
        <v>47</v>
      </c>
      <c r="D33" s="28" t="s">
        <v>68</v>
      </c>
      <c r="E33" s="29" t="s">
        <v>68</v>
      </c>
      <c r="F33" s="28">
        <v>0.04</v>
      </c>
      <c r="G33" s="28">
        <v>2.0369999999999999</v>
      </c>
      <c r="H33" s="4" t="s">
        <v>68</v>
      </c>
      <c r="I33" s="8" t="s">
        <v>68</v>
      </c>
    </row>
    <row r="34" spans="2:9" x14ac:dyDescent="0.2">
      <c r="B34" s="22" t="s">
        <v>63</v>
      </c>
      <c r="C34" s="15" t="s">
        <v>62</v>
      </c>
      <c r="D34" s="28" t="s">
        <v>68</v>
      </c>
      <c r="E34" s="29" t="s">
        <v>68</v>
      </c>
      <c r="F34" s="28">
        <v>260</v>
      </c>
      <c r="G34" s="28">
        <v>132.6</v>
      </c>
      <c r="H34" s="4" t="s">
        <v>68</v>
      </c>
      <c r="I34" s="8" t="s">
        <v>68</v>
      </c>
    </row>
    <row r="35" spans="2:9" x14ac:dyDescent="0.2">
      <c r="B35" s="22" t="s">
        <v>4</v>
      </c>
      <c r="C35" s="15" t="s">
        <v>3</v>
      </c>
      <c r="D35" s="28">
        <v>166.56054999999998</v>
      </c>
      <c r="E35" s="29">
        <v>120.747</v>
      </c>
      <c r="F35" s="28">
        <v>71.760000000000005</v>
      </c>
      <c r="G35" s="28">
        <v>42.433999999999997</v>
      </c>
      <c r="H35" s="4">
        <v>-56.916568779341802</v>
      </c>
      <c r="I35" s="8">
        <v>-64.857097898912613</v>
      </c>
    </row>
    <row r="36" spans="2:9" ht="13.5" customHeight="1" thickBot="1" x14ac:dyDescent="0.25">
      <c r="B36" s="39" t="s">
        <v>42</v>
      </c>
      <c r="C36" s="40"/>
      <c r="D36" s="21">
        <v>27881.103300000006</v>
      </c>
      <c r="E36" s="21">
        <v>18962.411999999997</v>
      </c>
      <c r="F36" s="21">
        <v>28019.196390000005</v>
      </c>
      <c r="G36" s="21">
        <v>15677.892999999998</v>
      </c>
      <c r="H36" s="21">
        <v>0.4952927741564605</v>
      </c>
      <c r="I36" s="19">
        <v>-17.321208926374972</v>
      </c>
    </row>
    <row r="37" spans="2:9" ht="15.75" thickTop="1" x14ac:dyDescent="0.2">
      <c r="B37" s="16"/>
      <c r="C37" s="17"/>
      <c r="D37" s="2"/>
      <c r="E37" s="2"/>
      <c r="F37" s="1"/>
      <c r="G37" s="1"/>
      <c r="H37" s="1"/>
      <c r="I37" s="18"/>
    </row>
    <row r="38" spans="2:9" ht="15" x14ac:dyDescent="0.2">
      <c r="C38" s="35"/>
      <c r="D38" s="2"/>
      <c r="E38" s="2"/>
      <c r="F38" s="1"/>
      <c r="G38" s="1"/>
      <c r="H38" s="1"/>
      <c r="I38" s="36"/>
    </row>
    <row r="39" spans="2:9" ht="15" x14ac:dyDescent="0.2">
      <c r="C39" s="35"/>
      <c r="D39" s="2"/>
      <c r="E39" s="2"/>
      <c r="F39" s="1"/>
      <c r="G39" s="1"/>
      <c r="H39" s="1"/>
      <c r="I39" s="36"/>
    </row>
    <row r="40" spans="2:9" ht="13.5" customHeight="1" x14ac:dyDescent="0.2">
      <c r="B40" s="41" t="s">
        <v>24</v>
      </c>
      <c r="C40" s="44" t="s">
        <v>31</v>
      </c>
      <c r="D40" s="47" t="s">
        <v>1</v>
      </c>
      <c r="E40" s="48"/>
      <c r="F40" s="48"/>
      <c r="G40" s="48"/>
      <c r="H40" s="48"/>
      <c r="I40" s="49"/>
    </row>
    <row r="41" spans="2:9" ht="12.75" customHeight="1" x14ac:dyDescent="0.2">
      <c r="B41" s="42"/>
      <c r="C41" s="45"/>
      <c r="D41" s="50">
        <v>2024</v>
      </c>
      <c r="E41" s="51"/>
      <c r="F41" s="51"/>
      <c r="G41" s="52"/>
      <c r="H41" s="53" t="s">
        <v>66</v>
      </c>
      <c r="I41" s="54"/>
    </row>
    <row r="42" spans="2:9" ht="12.75" customHeight="1" x14ac:dyDescent="0.2">
      <c r="B42" s="43"/>
      <c r="C42" s="46"/>
      <c r="D42" s="53" t="s">
        <v>65</v>
      </c>
      <c r="E42" s="57"/>
      <c r="F42" s="53" t="s">
        <v>67</v>
      </c>
      <c r="G42" s="57"/>
      <c r="H42" s="55"/>
      <c r="I42" s="56"/>
    </row>
    <row r="43" spans="2:9" ht="22.5" x14ac:dyDescent="0.2">
      <c r="B43" s="43"/>
      <c r="C43" s="46"/>
      <c r="D43" s="5" t="s">
        <v>39</v>
      </c>
      <c r="E43" s="5" t="s">
        <v>46</v>
      </c>
      <c r="F43" s="5" t="s">
        <v>39</v>
      </c>
      <c r="G43" s="5" t="s">
        <v>46</v>
      </c>
      <c r="H43" s="6" t="s">
        <v>40</v>
      </c>
      <c r="I43" s="26" t="s">
        <v>41</v>
      </c>
    </row>
    <row r="44" spans="2:9" x14ac:dyDescent="0.2">
      <c r="B44" s="22" t="s">
        <v>26</v>
      </c>
      <c r="C44" s="15" t="s">
        <v>25</v>
      </c>
      <c r="D44" s="28">
        <v>0.01</v>
      </c>
      <c r="E44" s="29">
        <v>4.5999999999999999E-2</v>
      </c>
      <c r="F44" s="31">
        <v>1.7000000000000001E-2</v>
      </c>
      <c r="G44" s="28">
        <v>0.51600000000000001</v>
      </c>
      <c r="H44" s="4">
        <v>70</v>
      </c>
      <c r="I44" s="8">
        <v>1021.7391304347826</v>
      </c>
    </row>
    <row r="45" spans="2:9" x14ac:dyDescent="0.2">
      <c r="B45" s="22" t="s">
        <v>6</v>
      </c>
      <c r="C45" s="15" t="s">
        <v>5</v>
      </c>
      <c r="D45" s="28">
        <v>2.3980000000000001</v>
      </c>
      <c r="E45" s="34">
        <v>6.87</v>
      </c>
      <c r="F45" s="28">
        <v>1.202</v>
      </c>
      <c r="G45" s="28">
        <v>3.3570000000000002</v>
      </c>
      <c r="H45" s="4">
        <v>-49.87489574645538</v>
      </c>
      <c r="I45" s="8">
        <v>-51.135371179039304</v>
      </c>
    </row>
    <row r="46" spans="2:9" x14ac:dyDescent="0.2">
      <c r="B46" s="22" t="s">
        <v>8</v>
      </c>
      <c r="C46" s="15" t="s">
        <v>7</v>
      </c>
      <c r="D46" s="28">
        <v>3.0310000000000001</v>
      </c>
      <c r="E46" s="34">
        <v>7.633</v>
      </c>
      <c r="F46" s="28">
        <v>5.226</v>
      </c>
      <c r="G46" s="28">
        <v>12.986000000000001</v>
      </c>
      <c r="H46" s="4">
        <v>72.418343780930371</v>
      </c>
      <c r="I46" s="8">
        <v>70.129699986898999</v>
      </c>
    </row>
    <row r="47" spans="2:9" x14ac:dyDescent="0.2">
      <c r="B47" s="22" t="s">
        <v>15</v>
      </c>
      <c r="C47" s="15" t="s">
        <v>14</v>
      </c>
      <c r="D47" s="28">
        <v>3.1459999999999999</v>
      </c>
      <c r="E47" s="34">
        <v>7.0780000000000003</v>
      </c>
      <c r="F47" s="28">
        <v>4.6399999999999997</v>
      </c>
      <c r="G47" s="28">
        <v>10.467000000000001</v>
      </c>
      <c r="H47" s="4">
        <v>47.488874761602027</v>
      </c>
      <c r="I47" s="8">
        <v>47.880757276066689</v>
      </c>
    </row>
    <row r="48" spans="2:9" x14ac:dyDescent="0.2">
      <c r="B48" s="22" t="s">
        <v>56</v>
      </c>
      <c r="C48" s="15" t="s">
        <v>55</v>
      </c>
      <c r="D48" s="28">
        <v>1.6000000000000001E-3</v>
      </c>
      <c r="E48" s="29">
        <v>4.3999999999999997E-2</v>
      </c>
      <c r="F48" s="28" t="s">
        <v>68</v>
      </c>
      <c r="G48" s="28" t="s">
        <v>68</v>
      </c>
      <c r="H48" s="4"/>
      <c r="I48" s="8"/>
    </row>
    <row r="49" spans="1:9" x14ac:dyDescent="0.2">
      <c r="B49" s="22" t="s">
        <v>76</v>
      </c>
      <c r="C49" s="15" t="s">
        <v>70</v>
      </c>
      <c r="D49" s="28" t="s">
        <v>68</v>
      </c>
      <c r="E49" s="29" t="s">
        <v>68</v>
      </c>
      <c r="F49" s="31">
        <v>5.0000000000000001E-4</v>
      </c>
      <c r="G49" s="28">
        <v>1.2999999999999999E-2</v>
      </c>
      <c r="H49" s="4" t="s">
        <v>68</v>
      </c>
      <c r="I49" s="8" t="s">
        <v>68</v>
      </c>
    </row>
    <row r="50" spans="1:9" x14ac:dyDescent="0.2">
      <c r="B50" s="22" t="s">
        <v>17</v>
      </c>
      <c r="C50" s="15" t="s">
        <v>16</v>
      </c>
      <c r="D50" s="28">
        <v>118.026</v>
      </c>
      <c r="E50" s="34">
        <v>79.599000000000004</v>
      </c>
      <c r="F50" s="28">
        <v>89.208640000000003</v>
      </c>
      <c r="G50" s="28">
        <v>56.436999999999998</v>
      </c>
      <c r="H50" s="4">
        <v>-24.416111704200766</v>
      </c>
      <c r="I50" s="8">
        <v>-29.098355506978734</v>
      </c>
    </row>
    <row r="51" spans="1:9" x14ac:dyDescent="0.2">
      <c r="B51" s="22" t="s">
        <v>21</v>
      </c>
      <c r="C51" s="15" t="s">
        <v>20</v>
      </c>
      <c r="D51" s="28">
        <v>2353.7280000000001</v>
      </c>
      <c r="E51" s="34">
        <v>1528.9590000000001</v>
      </c>
      <c r="F51" s="28">
        <v>1897.673</v>
      </c>
      <c r="G51" s="28">
        <v>1121.67</v>
      </c>
      <c r="H51" s="4">
        <v>-19.375858213013569</v>
      </c>
      <c r="I51" s="8">
        <v>-26.638320582827923</v>
      </c>
    </row>
    <row r="52" spans="1:9" x14ac:dyDescent="0.2">
      <c r="B52" s="22" t="s">
        <v>19</v>
      </c>
      <c r="C52" s="15" t="s">
        <v>18</v>
      </c>
      <c r="D52" s="28">
        <v>3.085</v>
      </c>
      <c r="E52" s="34">
        <v>11.061</v>
      </c>
      <c r="F52" s="28">
        <v>5.0000000000000001E-3</v>
      </c>
      <c r="G52" s="28">
        <v>4.3999999999999997E-2</v>
      </c>
      <c r="H52" s="4">
        <v>-99.837925445705025</v>
      </c>
      <c r="I52" s="8">
        <v>-99.602205948829209</v>
      </c>
    </row>
    <row r="53" spans="1:9" x14ac:dyDescent="0.2">
      <c r="B53" s="22" t="s">
        <v>60</v>
      </c>
      <c r="C53" s="15" t="s">
        <v>59</v>
      </c>
      <c r="D53" s="4">
        <v>0.08</v>
      </c>
      <c r="E53" s="20">
        <v>0.23699999999999999</v>
      </c>
      <c r="F53" s="28">
        <v>0.08</v>
      </c>
      <c r="G53" s="28">
        <v>0.26500000000000001</v>
      </c>
      <c r="H53" s="4">
        <v>0</v>
      </c>
      <c r="I53" s="8">
        <v>11.814345991561193</v>
      </c>
    </row>
    <row r="54" spans="1:9" x14ac:dyDescent="0.2">
      <c r="B54" s="22" t="s">
        <v>10</v>
      </c>
      <c r="C54" s="15" t="s">
        <v>9</v>
      </c>
      <c r="D54" s="4">
        <v>8.3759999999999994</v>
      </c>
      <c r="E54" s="20">
        <v>14.552</v>
      </c>
      <c r="F54" s="28">
        <v>5.3579999999999997</v>
      </c>
      <c r="G54" s="28">
        <v>9.2370000000000001</v>
      </c>
      <c r="H54" s="4">
        <v>-36.031518624641834</v>
      </c>
      <c r="I54" s="8">
        <v>-36.524189114898292</v>
      </c>
    </row>
    <row r="55" spans="1:9" x14ac:dyDescent="0.2">
      <c r="A55" s="7"/>
      <c r="B55" s="22" t="s">
        <v>23</v>
      </c>
      <c r="C55" s="15" t="s">
        <v>22</v>
      </c>
      <c r="D55" s="28">
        <v>23.42</v>
      </c>
      <c r="E55" s="34">
        <v>30.446999999999999</v>
      </c>
      <c r="F55" s="28">
        <v>10.220000000000001</v>
      </c>
      <c r="G55" s="28">
        <v>15.506</v>
      </c>
      <c r="H55" s="4">
        <v>-56.362083689154574</v>
      </c>
      <c r="I55" s="8">
        <v>-49.072158176503429</v>
      </c>
    </row>
    <row r="56" spans="1:9" x14ac:dyDescent="0.2">
      <c r="A56" s="7"/>
      <c r="B56" s="22" t="s">
        <v>4</v>
      </c>
      <c r="C56" s="15" t="s">
        <v>3</v>
      </c>
      <c r="D56" s="28">
        <v>14.446999999999999</v>
      </c>
      <c r="E56" s="34">
        <v>17.155999999999999</v>
      </c>
      <c r="F56" s="28">
        <v>6.4909999999999997</v>
      </c>
      <c r="G56" s="28">
        <v>17.25</v>
      </c>
      <c r="H56" s="4">
        <v>-55.070256800719875</v>
      </c>
      <c r="I56" s="8">
        <v>0.54791326649569361</v>
      </c>
    </row>
    <row r="57" spans="1:9" ht="13.5" thickBot="1" x14ac:dyDescent="0.25">
      <c r="B57" s="37" t="s">
        <v>42</v>
      </c>
      <c r="C57" s="38"/>
      <c r="D57" s="23">
        <v>2529.7486000000004</v>
      </c>
      <c r="E57" s="23">
        <v>1703.6819999999998</v>
      </c>
      <c r="F57" s="23">
        <v>2020.12114</v>
      </c>
      <c r="G57" s="23">
        <v>1247.7480000000005</v>
      </c>
      <c r="H57" s="23">
        <v>-20.145379663417952</v>
      </c>
      <c r="I57" s="27">
        <v>-26.761684398849045</v>
      </c>
    </row>
    <row r="58" spans="1:9" ht="6.75" customHeight="1" thickTop="1" x14ac:dyDescent="0.2">
      <c r="B58" s="25"/>
      <c r="C58" s="11"/>
      <c r="D58" s="12"/>
      <c r="E58" s="12"/>
      <c r="F58" s="13"/>
      <c r="G58" s="13"/>
      <c r="H58" s="13"/>
      <c r="I58" s="3"/>
    </row>
    <row r="59" spans="1:9" x14ac:dyDescent="0.2">
      <c r="B59" s="25" t="s">
        <v>75</v>
      </c>
      <c r="C59" s="3"/>
      <c r="D59" s="3"/>
      <c r="E59" s="3"/>
      <c r="F59" s="3"/>
      <c r="G59" s="3"/>
      <c r="H59" s="3"/>
      <c r="I59" s="3"/>
    </row>
    <row r="60" spans="1:9" x14ac:dyDescent="0.2">
      <c r="B60" s="25"/>
      <c r="C60" s="3"/>
      <c r="D60" s="3"/>
      <c r="E60" s="3"/>
      <c r="F60" s="3"/>
      <c r="G60" s="3"/>
      <c r="H60" s="3"/>
      <c r="I60" s="32" t="s">
        <v>73</v>
      </c>
    </row>
    <row r="61" spans="1:9" x14ac:dyDescent="0.2">
      <c r="B61" s="25"/>
      <c r="C61" s="3"/>
      <c r="E61" s="14"/>
      <c r="F61" s="3"/>
      <c r="G61" s="3"/>
      <c r="H61" s="3"/>
      <c r="I61" s="33" t="s">
        <v>74</v>
      </c>
    </row>
  </sheetData>
  <mergeCells count="16">
    <mergeCell ref="B2:B5"/>
    <mergeCell ref="C2:C5"/>
    <mergeCell ref="D2:I2"/>
    <mergeCell ref="D3:G3"/>
    <mergeCell ref="H3:I4"/>
    <mergeCell ref="D4:E4"/>
    <mergeCell ref="F4:G4"/>
    <mergeCell ref="B57:C57"/>
    <mergeCell ref="B36:C36"/>
    <mergeCell ref="B40:B43"/>
    <mergeCell ref="C40:C43"/>
    <mergeCell ref="D40:I40"/>
    <mergeCell ref="D41:G41"/>
    <mergeCell ref="H41:I42"/>
    <mergeCell ref="D42:E42"/>
    <mergeCell ref="F42:G4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813E2-30E0-4023-9C9C-62F81909B0D1}">
  <dimension ref="A1:V62"/>
  <sheetViews>
    <sheetView showGridLines="0" showRowColHeaders="0" tabSelected="1" zoomScaleNormal="100" workbookViewId="0">
      <selection activeCell="K41" sqref="K41"/>
    </sheetView>
  </sheetViews>
  <sheetFormatPr defaultColWidth="9.140625" defaultRowHeight="12.75" x14ac:dyDescent="0.2"/>
  <cols>
    <col min="1" max="1" width="3.28515625" customWidth="1"/>
    <col min="2" max="2" width="14.28515625" customWidth="1"/>
    <col min="8" max="8" width="8.28515625" bestFit="1" customWidth="1"/>
    <col min="10" max="10" width="3.28515625" customWidth="1"/>
  </cols>
  <sheetData>
    <row r="1" spans="1:22" s="3" customFormat="1" x14ac:dyDescent="0.2">
      <c r="A1"/>
      <c r="B1" s="24"/>
      <c r="C1" s="10"/>
      <c r="D1" s="10"/>
      <c r="E1" s="10"/>
      <c r="F1" s="10"/>
      <c r="G1" s="10"/>
      <c r="H1" s="10"/>
      <c r="I1" s="10"/>
      <c r="J1"/>
    </row>
    <row r="2" spans="1:22" ht="13.5" customHeight="1" x14ac:dyDescent="0.2">
      <c r="B2" s="41" t="s">
        <v>24</v>
      </c>
      <c r="C2" s="44" t="s">
        <v>31</v>
      </c>
      <c r="D2" s="48" t="s">
        <v>0</v>
      </c>
      <c r="E2" s="58"/>
      <c r="F2" s="58"/>
      <c r="G2" s="58"/>
      <c r="H2" s="58"/>
      <c r="I2" s="59"/>
    </row>
    <row r="3" spans="1:22" ht="13.5" customHeight="1" x14ac:dyDescent="0.2">
      <c r="B3" s="42"/>
      <c r="C3" s="45"/>
      <c r="D3" s="50">
        <v>2024</v>
      </c>
      <c r="E3" s="51"/>
      <c r="F3" s="53">
        <v>2025</v>
      </c>
      <c r="G3" s="57"/>
      <c r="H3" s="53" t="s">
        <v>66</v>
      </c>
      <c r="I3" s="60"/>
    </row>
    <row r="4" spans="1:22" ht="12.75" customHeight="1" x14ac:dyDescent="0.2">
      <c r="B4" s="43"/>
      <c r="C4" s="46"/>
      <c r="D4" s="53" t="s">
        <v>67</v>
      </c>
      <c r="E4" s="57"/>
      <c r="F4" s="53" t="s">
        <v>80</v>
      </c>
      <c r="G4" s="57"/>
      <c r="H4" s="55"/>
      <c r="I4" s="61"/>
    </row>
    <row r="5" spans="1:22" ht="22.5" x14ac:dyDescent="0.2">
      <c r="B5" s="43"/>
      <c r="C5" s="46"/>
      <c r="D5" s="5" t="s">
        <v>39</v>
      </c>
      <c r="E5" s="5" t="s">
        <v>46</v>
      </c>
      <c r="F5" s="5" t="s">
        <v>39</v>
      </c>
      <c r="G5" s="5" t="s">
        <v>46</v>
      </c>
      <c r="H5" s="6" t="s">
        <v>40</v>
      </c>
      <c r="I5" s="6" t="s">
        <v>41</v>
      </c>
    </row>
    <row r="6" spans="1:22" x14ac:dyDescent="0.2">
      <c r="B6" s="22" t="s">
        <v>13</v>
      </c>
      <c r="C6" s="15" t="s">
        <v>12</v>
      </c>
      <c r="D6" s="28">
        <v>2.4500000000000002</v>
      </c>
      <c r="E6" s="28">
        <v>2.085</v>
      </c>
      <c r="F6" s="28">
        <v>0.16572000000000001</v>
      </c>
      <c r="G6" s="28">
        <v>0.23699999999999999</v>
      </c>
      <c r="H6" s="4">
        <f>IFERROR((F6-D6)/D6*100, "–")</f>
        <v>-93.235918367346954</v>
      </c>
      <c r="I6" s="4">
        <f>IFERROR((G6-E6)/E6*100, "–")</f>
        <v>-88.633093525179845</v>
      </c>
    </row>
    <row r="7" spans="1:22" x14ac:dyDescent="0.2">
      <c r="B7" s="22" t="s">
        <v>26</v>
      </c>
      <c r="C7" s="15" t="s">
        <v>25</v>
      </c>
      <c r="D7" s="28">
        <v>24</v>
      </c>
      <c r="E7" s="28">
        <v>16.079999999999998</v>
      </c>
      <c r="F7" s="28" t="s">
        <v>68</v>
      </c>
      <c r="G7" s="28" t="s">
        <v>68</v>
      </c>
      <c r="H7" s="4" t="str">
        <f t="shared" ref="H7:H35" si="0">IFERROR((F7-D7)/D7*100, "–")</f>
        <v>–</v>
      </c>
      <c r="I7" s="4" t="str">
        <f t="shared" ref="I7:I34" si="1">IFERROR((G7-E7)/E7*100, "–")</f>
        <v>–</v>
      </c>
    </row>
    <row r="8" spans="1:22" x14ac:dyDescent="0.2">
      <c r="B8" s="22" t="s">
        <v>28</v>
      </c>
      <c r="C8" s="15" t="s">
        <v>27</v>
      </c>
      <c r="D8" s="28">
        <v>70.400000000000006</v>
      </c>
      <c r="E8" s="28">
        <v>43.856000000000002</v>
      </c>
      <c r="F8" s="28">
        <v>72</v>
      </c>
      <c r="G8" s="28">
        <v>43.44</v>
      </c>
      <c r="H8" s="4">
        <f t="shared" si="0"/>
        <v>2.2727272727272645</v>
      </c>
      <c r="I8" s="4">
        <f t="shared" si="1"/>
        <v>-0.94855892010216136</v>
      </c>
    </row>
    <row r="9" spans="1:22" x14ac:dyDescent="0.2">
      <c r="B9" s="22" t="s">
        <v>43</v>
      </c>
      <c r="C9" s="15" t="s">
        <v>34</v>
      </c>
      <c r="D9" s="28">
        <v>23.52</v>
      </c>
      <c r="E9" s="28">
        <v>11.807</v>
      </c>
      <c r="F9" s="28">
        <v>872.24</v>
      </c>
      <c r="G9" s="28">
        <v>407.21100000000001</v>
      </c>
      <c r="H9" s="4">
        <f t="shared" si="0"/>
        <v>3608.5034013605446</v>
      </c>
      <c r="I9" s="4">
        <f t="shared" si="1"/>
        <v>3348.8947234691282</v>
      </c>
    </row>
    <row r="10" spans="1:22" x14ac:dyDescent="0.2">
      <c r="B10" s="22" t="s">
        <v>38</v>
      </c>
      <c r="C10" s="15" t="s">
        <v>2</v>
      </c>
      <c r="D10" s="28">
        <v>120</v>
      </c>
      <c r="E10" s="28">
        <v>57.6</v>
      </c>
      <c r="F10" s="28">
        <v>72</v>
      </c>
      <c r="G10" s="28">
        <v>37.44</v>
      </c>
      <c r="H10" s="4">
        <f t="shared" si="0"/>
        <v>-40</v>
      </c>
      <c r="I10" s="4">
        <f t="shared" si="1"/>
        <v>-35</v>
      </c>
    </row>
    <row r="11" spans="1:22" x14ac:dyDescent="0.2">
      <c r="B11" s="22" t="s">
        <v>6</v>
      </c>
      <c r="C11" s="15" t="s">
        <v>5</v>
      </c>
      <c r="D11" s="28">
        <v>149.19</v>
      </c>
      <c r="E11" s="28">
        <v>190.24700000000001</v>
      </c>
      <c r="F11" s="28">
        <v>158.88999999999999</v>
      </c>
      <c r="G11" s="28">
        <v>190.852</v>
      </c>
      <c r="H11" s="4">
        <f t="shared" si="0"/>
        <v>6.5017762584623569</v>
      </c>
      <c r="I11" s="4">
        <f t="shared" si="1"/>
        <v>0.31800764269606863</v>
      </c>
      <c r="M11" s="62"/>
      <c r="V11" s="62"/>
    </row>
    <row r="12" spans="1:22" x14ac:dyDescent="0.2">
      <c r="B12" s="22" t="s">
        <v>8</v>
      </c>
      <c r="C12" s="15" t="s">
        <v>7</v>
      </c>
      <c r="D12" s="28">
        <v>4896.4872000000005</v>
      </c>
      <c r="E12" s="28">
        <v>2950.3510000000001</v>
      </c>
      <c r="F12" s="28">
        <v>2926.509</v>
      </c>
      <c r="G12" s="28">
        <v>1538.711</v>
      </c>
      <c r="H12" s="4">
        <f t="shared" si="0"/>
        <v>-40.232479317009144</v>
      </c>
      <c r="I12" s="4">
        <f t="shared" si="1"/>
        <v>-47.846510466042858</v>
      </c>
      <c r="M12" s="62"/>
      <c r="V12" s="62"/>
    </row>
    <row r="13" spans="1:22" x14ac:dyDescent="0.2">
      <c r="B13" s="22" t="s">
        <v>52</v>
      </c>
      <c r="C13" s="15" t="s">
        <v>51</v>
      </c>
      <c r="D13" s="28">
        <v>546</v>
      </c>
      <c r="E13" s="28">
        <v>347.87700000000001</v>
      </c>
      <c r="F13" s="28" t="s">
        <v>68</v>
      </c>
      <c r="G13" s="28" t="s">
        <v>68</v>
      </c>
      <c r="H13" s="4" t="str">
        <f t="shared" si="0"/>
        <v>–</v>
      </c>
      <c r="I13" s="4" t="str">
        <f t="shared" si="1"/>
        <v>–</v>
      </c>
      <c r="M13" s="62"/>
      <c r="V13" s="62"/>
    </row>
    <row r="14" spans="1:22" x14ac:dyDescent="0.2">
      <c r="B14" s="22" t="s">
        <v>261</v>
      </c>
      <c r="C14" s="15" t="s">
        <v>78</v>
      </c>
      <c r="D14" s="28" t="s">
        <v>68</v>
      </c>
      <c r="E14" s="28" t="s">
        <v>68</v>
      </c>
      <c r="F14" s="28">
        <v>1560</v>
      </c>
      <c r="G14" s="28">
        <v>795.6</v>
      </c>
      <c r="H14" s="4" t="str">
        <f t="shared" si="0"/>
        <v>–</v>
      </c>
      <c r="I14" s="4" t="str">
        <f t="shared" si="1"/>
        <v>–</v>
      </c>
      <c r="M14" s="62"/>
      <c r="V14" s="62"/>
    </row>
    <row r="15" spans="1:22" x14ac:dyDescent="0.2">
      <c r="B15" s="22" t="s">
        <v>15</v>
      </c>
      <c r="C15" s="15" t="s">
        <v>14</v>
      </c>
      <c r="D15" s="28">
        <v>264</v>
      </c>
      <c r="E15" s="28">
        <v>158.63999999999999</v>
      </c>
      <c r="F15" s="28">
        <v>1265</v>
      </c>
      <c r="G15" s="28">
        <v>695.92399999999998</v>
      </c>
      <c r="H15" s="4">
        <f t="shared" si="0"/>
        <v>379.16666666666663</v>
      </c>
      <c r="I15" s="4">
        <f t="shared" si="1"/>
        <v>338.68129097327284</v>
      </c>
      <c r="M15" s="62"/>
      <c r="V15" s="62"/>
    </row>
    <row r="16" spans="1:22" x14ac:dyDescent="0.2">
      <c r="B16" s="22" t="s">
        <v>56</v>
      </c>
      <c r="C16" s="15" t="s">
        <v>55</v>
      </c>
      <c r="D16" s="28">
        <v>24.8</v>
      </c>
      <c r="E16" s="28">
        <v>43.301000000000002</v>
      </c>
      <c r="F16" s="28">
        <v>24.8</v>
      </c>
      <c r="G16" s="28">
        <v>44.261000000000003</v>
      </c>
      <c r="H16" s="4">
        <f t="shared" si="0"/>
        <v>0</v>
      </c>
      <c r="I16" s="4">
        <f t="shared" si="1"/>
        <v>2.2170388674626471</v>
      </c>
      <c r="M16" s="62"/>
      <c r="V16" s="62"/>
    </row>
    <row r="17" spans="2:22" x14ac:dyDescent="0.2">
      <c r="B17" s="22" t="s">
        <v>49</v>
      </c>
      <c r="C17" s="15" t="s">
        <v>48</v>
      </c>
      <c r="D17" s="28">
        <v>49.7</v>
      </c>
      <c r="E17" s="28">
        <v>26.093</v>
      </c>
      <c r="F17" s="28" t="s">
        <v>68</v>
      </c>
      <c r="G17" s="28" t="s">
        <v>68</v>
      </c>
      <c r="H17" s="4" t="str">
        <f t="shared" si="0"/>
        <v>–</v>
      </c>
      <c r="I17" s="4" t="str">
        <f t="shared" si="1"/>
        <v>–</v>
      </c>
      <c r="M17" s="62"/>
      <c r="V17" s="62"/>
    </row>
    <row r="18" spans="2:22" x14ac:dyDescent="0.2">
      <c r="B18" s="22" t="s">
        <v>526</v>
      </c>
      <c r="C18" s="15" t="s">
        <v>70</v>
      </c>
      <c r="D18" s="28">
        <v>16.54</v>
      </c>
      <c r="E18" s="28">
        <v>9.7729999999999997</v>
      </c>
      <c r="F18" s="28">
        <v>5.9</v>
      </c>
      <c r="G18" s="28">
        <v>3.6159999999999997</v>
      </c>
      <c r="H18" s="4">
        <f t="shared" si="0"/>
        <v>-64.32889963724304</v>
      </c>
      <c r="I18" s="4">
        <f t="shared" si="1"/>
        <v>-63.00010232272588</v>
      </c>
      <c r="M18" s="62"/>
      <c r="V18" s="62"/>
    </row>
    <row r="19" spans="2:22" x14ac:dyDescent="0.2">
      <c r="B19" s="22" t="s">
        <v>17</v>
      </c>
      <c r="C19" s="15" t="s">
        <v>16</v>
      </c>
      <c r="D19" s="28">
        <v>8649.8044499999996</v>
      </c>
      <c r="E19" s="28">
        <v>4810.9859999999999</v>
      </c>
      <c r="F19" s="28">
        <v>6411.0572499999998</v>
      </c>
      <c r="G19" s="28">
        <v>3340.1039999999998</v>
      </c>
      <c r="H19" s="4">
        <f t="shared" si="0"/>
        <v>-25.882055634217256</v>
      </c>
      <c r="I19" s="4">
        <f t="shared" si="1"/>
        <v>-30.573400130451432</v>
      </c>
      <c r="M19" s="62"/>
      <c r="V19" s="62"/>
    </row>
    <row r="20" spans="2:22" x14ac:dyDescent="0.2">
      <c r="B20" s="22" t="s">
        <v>21</v>
      </c>
      <c r="C20" s="15" t="s">
        <v>20</v>
      </c>
      <c r="D20" s="28">
        <v>9060.7467500000002</v>
      </c>
      <c r="E20" s="28">
        <v>4287.6030000000001</v>
      </c>
      <c r="F20" s="28">
        <v>4449.1450000000004</v>
      </c>
      <c r="G20" s="28">
        <v>2185.7139999999999</v>
      </c>
      <c r="H20" s="4">
        <f t="shared" si="0"/>
        <v>-50.896486539589027</v>
      </c>
      <c r="I20" s="4">
        <f t="shared" si="1"/>
        <v>-49.022472463052203</v>
      </c>
      <c r="M20" s="62"/>
      <c r="V20" s="62"/>
    </row>
    <row r="21" spans="2:22" x14ac:dyDescent="0.2">
      <c r="B21" s="22" t="s">
        <v>19</v>
      </c>
      <c r="C21" s="15" t="s">
        <v>18</v>
      </c>
      <c r="D21" s="28">
        <v>24</v>
      </c>
      <c r="E21" s="28">
        <v>13.92</v>
      </c>
      <c r="F21" s="28">
        <v>47.52</v>
      </c>
      <c r="G21" s="28">
        <v>28.512</v>
      </c>
      <c r="H21" s="4">
        <f t="shared" si="0"/>
        <v>98.000000000000014</v>
      </c>
      <c r="I21" s="4">
        <f t="shared" si="1"/>
        <v>104.82758620689656</v>
      </c>
      <c r="M21" s="62"/>
      <c r="V21" s="62"/>
    </row>
    <row r="22" spans="2:22" x14ac:dyDescent="0.2">
      <c r="B22" s="22" t="s">
        <v>44</v>
      </c>
      <c r="C22" s="15" t="s">
        <v>35</v>
      </c>
      <c r="D22" s="28">
        <v>8.8540000000000008E-2</v>
      </c>
      <c r="E22" s="28">
        <v>0.11</v>
      </c>
      <c r="F22" s="28">
        <v>3.2000000000000001E-2</v>
      </c>
      <c r="G22" s="28">
        <v>4.3999999999999997E-2</v>
      </c>
      <c r="H22" s="4">
        <f t="shared" si="0"/>
        <v>-63.858143212107521</v>
      </c>
      <c r="I22" s="4">
        <f t="shared" si="1"/>
        <v>-60</v>
      </c>
      <c r="M22" s="62"/>
      <c r="V22" s="62"/>
    </row>
    <row r="23" spans="2:22" x14ac:dyDescent="0.2">
      <c r="B23" s="22" t="s">
        <v>54</v>
      </c>
      <c r="C23" s="15" t="s">
        <v>53</v>
      </c>
      <c r="D23" s="28">
        <v>2.544</v>
      </c>
      <c r="E23" s="28">
        <v>2.464</v>
      </c>
      <c r="F23" s="28" t="s">
        <v>68</v>
      </c>
      <c r="G23" s="28" t="s">
        <v>68</v>
      </c>
      <c r="H23" s="4" t="str">
        <f t="shared" si="0"/>
        <v>–</v>
      </c>
      <c r="I23" s="4" t="str">
        <f t="shared" si="1"/>
        <v>–</v>
      </c>
      <c r="M23" s="62"/>
      <c r="V23" s="62"/>
    </row>
    <row r="24" spans="2:22" x14ac:dyDescent="0.2">
      <c r="B24" s="22" t="s">
        <v>37</v>
      </c>
      <c r="C24" s="15" t="s">
        <v>36</v>
      </c>
      <c r="D24" s="28">
        <v>23.76005</v>
      </c>
      <c r="E24" s="28">
        <v>16.633000000000003</v>
      </c>
      <c r="F24" s="28">
        <v>5.5E-2</v>
      </c>
      <c r="G24" s="28">
        <v>0.2</v>
      </c>
      <c r="H24" s="4">
        <f t="shared" si="0"/>
        <v>-99.768519005641821</v>
      </c>
      <c r="I24" s="4">
        <f t="shared" si="1"/>
        <v>-98.797571093609093</v>
      </c>
      <c r="M24" s="62"/>
      <c r="V24" s="62"/>
    </row>
    <row r="25" spans="2:22" x14ac:dyDescent="0.2">
      <c r="B25" s="22" t="s">
        <v>60</v>
      </c>
      <c r="C25" s="15" t="s">
        <v>59</v>
      </c>
      <c r="D25" s="28">
        <v>1752</v>
      </c>
      <c r="E25" s="28">
        <v>987.48</v>
      </c>
      <c r="F25" s="28">
        <v>23</v>
      </c>
      <c r="G25" s="28">
        <v>10.35</v>
      </c>
      <c r="H25" s="4">
        <f t="shared" si="0"/>
        <v>-98.687214611872136</v>
      </c>
      <c r="I25" s="4">
        <f t="shared" si="1"/>
        <v>-98.951877506379873</v>
      </c>
      <c r="M25" s="62"/>
      <c r="V25" s="62"/>
    </row>
    <row r="26" spans="2:22" x14ac:dyDescent="0.2">
      <c r="B26" s="22" t="s">
        <v>45</v>
      </c>
      <c r="C26" s="15" t="s">
        <v>29</v>
      </c>
      <c r="D26" s="28">
        <v>23.1</v>
      </c>
      <c r="E26" s="28">
        <v>13.782999999999999</v>
      </c>
      <c r="F26" s="28">
        <v>48</v>
      </c>
      <c r="G26" s="28">
        <v>24.96</v>
      </c>
      <c r="H26" s="4">
        <f t="shared" si="0"/>
        <v>107.79220779220778</v>
      </c>
      <c r="I26" s="4">
        <f t="shared" si="1"/>
        <v>81.0926503663934</v>
      </c>
      <c r="M26" s="62"/>
      <c r="V26" s="62"/>
    </row>
    <row r="27" spans="2:22" x14ac:dyDescent="0.2">
      <c r="B27" s="22" t="s">
        <v>10</v>
      </c>
      <c r="C27" s="15" t="s">
        <v>9</v>
      </c>
      <c r="D27" s="28">
        <v>136.35139999999998</v>
      </c>
      <c r="E27" s="28">
        <v>136.542</v>
      </c>
      <c r="F27" s="28">
        <v>156.893</v>
      </c>
      <c r="G27" s="28">
        <v>170.226</v>
      </c>
      <c r="H27" s="4">
        <f t="shared" si="0"/>
        <v>15.065191849882009</v>
      </c>
      <c r="I27" s="4">
        <f t="shared" si="1"/>
        <v>24.669332513072899</v>
      </c>
      <c r="M27" s="62"/>
    </row>
    <row r="28" spans="2:22" x14ac:dyDescent="0.2">
      <c r="B28" s="22" t="s">
        <v>58</v>
      </c>
      <c r="C28" s="15" t="s">
        <v>57</v>
      </c>
      <c r="D28" s="28">
        <v>1196</v>
      </c>
      <c r="E28" s="28">
        <v>609.96</v>
      </c>
      <c r="F28" s="28" t="s">
        <v>68</v>
      </c>
      <c r="G28" s="28" t="s">
        <v>68</v>
      </c>
      <c r="H28" s="4" t="str">
        <f t="shared" si="0"/>
        <v>–</v>
      </c>
      <c r="I28" s="4" t="str">
        <f t="shared" si="1"/>
        <v>–</v>
      </c>
    </row>
    <row r="29" spans="2:22" x14ac:dyDescent="0.2">
      <c r="B29" s="22" t="s">
        <v>23</v>
      </c>
      <c r="C29" s="15" t="s">
        <v>22</v>
      </c>
      <c r="D29" s="28">
        <v>631.71</v>
      </c>
      <c r="E29" s="28">
        <v>763.20699999999999</v>
      </c>
      <c r="F29" s="28">
        <v>376.07</v>
      </c>
      <c r="G29" s="28">
        <v>421.96199999999999</v>
      </c>
      <c r="H29" s="4">
        <f t="shared" si="0"/>
        <v>-40.467936236564249</v>
      </c>
      <c r="I29" s="4">
        <f t="shared" si="1"/>
        <v>-44.71198508399425</v>
      </c>
    </row>
    <row r="30" spans="2:22" x14ac:dyDescent="0.2">
      <c r="B30" s="22" t="s">
        <v>50</v>
      </c>
      <c r="C30" s="15" t="s">
        <v>47</v>
      </c>
      <c r="D30" s="28">
        <v>0.04</v>
      </c>
      <c r="E30" s="28">
        <v>2.0369999999999999</v>
      </c>
      <c r="F30" s="28" t="s">
        <v>68</v>
      </c>
      <c r="G30" s="28" t="s">
        <v>68</v>
      </c>
      <c r="H30" s="4" t="str">
        <f t="shared" si="0"/>
        <v>–</v>
      </c>
      <c r="I30" s="4" t="str">
        <f t="shared" si="1"/>
        <v>–</v>
      </c>
    </row>
    <row r="31" spans="2:22" x14ac:dyDescent="0.2">
      <c r="B31" s="22" t="s">
        <v>63</v>
      </c>
      <c r="C31" s="15" t="s">
        <v>62</v>
      </c>
      <c r="D31" s="28">
        <v>260</v>
      </c>
      <c r="E31" s="28">
        <v>132.6</v>
      </c>
      <c r="F31" s="28" t="s">
        <v>68</v>
      </c>
      <c r="G31" s="28" t="s">
        <v>68</v>
      </c>
      <c r="H31" s="4" t="str">
        <f t="shared" si="0"/>
        <v>–</v>
      </c>
      <c r="I31" s="4" t="str">
        <f t="shared" si="1"/>
        <v>–</v>
      </c>
    </row>
    <row r="32" spans="2:22" x14ac:dyDescent="0.2">
      <c r="B32" s="22" t="s">
        <v>495</v>
      </c>
      <c r="C32" s="15" t="s">
        <v>79</v>
      </c>
      <c r="D32" s="28" t="s">
        <v>68</v>
      </c>
      <c r="E32" s="28" t="s">
        <v>68</v>
      </c>
      <c r="F32" s="28">
        <v>22</v>
      </c>
      <c r="G32" s="28">
        <v>12.32</v>
      </c>
      <c r="H32" s="4" t="str">
        <f t="shared" si="0"/>
        <v>–</v>
      </c>
      <c r="I32" s="4" t="str">
        <f t="shared" si="1"/>
        <v>–</v>
      </c>
    </row>
    <row r="33" spans="2:9" x14ac:dyDescent="0.2">
      <c r="B33" s="22" t="s">
        <v>524</v>
      </c>
      <c r="C33" s="15" t="s">
        <v>69</v>
      </c>
      <c r="D33" s="28">
        <v>0.20399999999999999</v>
      </c>
      <c r="E33" s="28">
        <v>0.42399999999999999</v>
      </c>
      <c r="F33" s="28">
        <v>5.0105000000000004E-2</v>
      </c>
      <c r="G33" s="28">
        <v>4.5999999999999999E-2</v>
      </c>
      <c r="H33" s="4">
        <f t="shared" si="0"/>
        <v>-75.438725490196063</v>
      </c>
      <c r="I33" s="4">
        <f t="shared" si="1"/>
        <v>-89.150943396226424</v>
      </c>
    </row>
    <row r="34" spans="2:9" x14ac:dyDescent="0.2">
      <c r="B34" s="22" t="s">
        <v>254</v>
      </c>
      <c r="C34" s="15" t="s">
        <v>77</v>
      </c>
      <c r="D34" s="28" t="s">
        <v>68</v>
      </c>
      <c r="E34" s="28" t="s">
        <v>68</v>
      </c>
      <c r="F34" s="28">
        <v>167</v>
      </c>
      <c r="G34" s="28">
        <v>85.344999999999999</v>
      </c>
      <c r="H34" s="4" t="str">
        <f t="shared" si="0"/>
        <v>–</v>
      </c>
      <c r="I34" s="4" t="str">
        <f t="shared" si="1"/>
        <v>–</v>
      </c>
    </row>
    <row r="35" spans="2:9" x14ac:dyDescent="0.2">
      <c r="B35" s="22" t="s">
        <v>4</v>
      </c>
      <c r="C35" s="15" t="s">
        <v>3</v>
      </c>
      <c r="D35" s="28">
        <v>71.760000000000005</v>
      </c>
      <c r="E35" s="28">
        <v>42.433999999999997</v>
      </c>
      <c r="F35" s="28">
        <v>646.55999999999995</v>
      </c>
      <c r="G35" s="28">
        <v>371.47900000000004</v>
      </c>
      <c r="H35" s="4">
        <f t="shared" si="0"/>
        <v>801.00334448160527</v>
      </c>
      <c r="I35" s="4">
        <f>IFERROR((G35-E35)/E35*100, "–")</f>
        <v>775.42772305226958</v>
      </c>
    </row>
    <row r="36" spans="2:9" ht="13.5" customHeight="1" thickBot="1" x14ac:dyDescent="0.25">
      <c r="B36" s="39" t="s">
        <v>42</v>
      </c>
      <c r="C36" s="40"/>
      <c r="D36" s="21">
        <f>SUM(D6:D35)</f>
        <v>28019.196390000005</v>
      </c>
      <c r="E36" s="21">
        <f t="shared" ref="E36:I36" si="2">SUM(E6:E35)</f>
        <v>15677.893</v>
      </c>
      <c r="F36" s="21">
        <f t="shared" si="2"/>
        <v>19304.887074999999</v>
      </c>
      <c r="G36" s="21">
        <f t="shared" si="2"/>
        <v>10408.554</v>
      </c>
      <c r="H36" s="21">
        <f>IFERROR((F36-D36)/D36*100, "–")</f>
        <v>-31.10121073318907</v>
      </c>
      <c r="I36" s="21">
        <f>IFERROR((G36-E36)/E36*100, "–")</f>
        <v>-33.609994659358883</v>
      </c>
    </row>
    <row r="37" spans="2:9" ht="15.75" thickTop="1" x14ac:dyDescent="0.2">
      <c r="B37" s="16"/>
      <c r="C37" s="17"/>
      <c r="D37" s="2"/>
      <c r="E37" s="2"/>
      <c r="F37" s="1"/>
      <c r="G37" s="1"/>
      <c r="H37" s="1"/>
      <c r="I37" s="18"/>
    </row>
    <row r="38" spans="2:9" ht="15" x14ac:dyDescent="0.2">
      <c r="C38" s="35"/>
      <c r="D38" s="2"/>
      <c r="E38" s="2"/>
      <c r="F38" s="1"/>
      <c r="G38" s="1"/>
      <c r="H38" s="1"/>
      <c r="I38" s="36"/>
    </row>
    <row r="39" spans="2:9" ht="15" x14ac:dyDescent="0.2">
      <c r="C39" s="35"/>
      <c r="D39" s="2"/>
      <c r="E39" s="2"/>
      <c r="F39" s="1"/>
      <c r="G39" s="1"/>
      <c r="H39" s="1"/>
      <c r="I39" s="36"/>
    </row>
    <row r="40" spans="2:9" ht="13.5" customHeight="1" x14ac:dyDescent="0.2">
      <c r="B40" s="41" t="s">
        <v>24</v>
      </c>
      <c r="C40" s="44" t="s">
        <v>31</v>
      </c>
      <c r="D40" s="47" t="s">
        <v>1</v>
      </c>
      <c r="E40" s="48"/>
      <c r="F40" s="48"/>
      <c r="G40" s="48"/>
      <c r="H40" s="48"/>
      <c r="I40" s="49"/>
    </row>
    <row r="41" spans="2:9" ht="12.75" customHeight="1" x14ac:dyDescent="0.2">
      <c r="B41" s="42"/>
      <c r="C41" s="45"/>
      <c r="D41" s="50">
        <v>2024</v>
      </c>
      <c r="E41" s="51"/>
      <c r="F41" s="53">
        <v>2025</v>
      </c>
      <c r="G41" s="57"/>
      <c r="H41" s="53" t="s">
        <v>66</v>
      </c>
      <c r="I41" s="54"/>
    </row>
    <row r="42" spans="2:9" ht="12.75" customHeight="1" x14ac:dyDescent="0.2">
      <c r="B42" s="43"/>
      <c r="C42" s="46"/>
      <c r="D42" s="53" t="s">
        <v>67</v>
      </c>
      <c r="E42" s="57"/>
      <c r="F42" s="53" t="s">
        <v>80</v>
      </c>
      <c r="G42" s="57"/>
      <c r="H42" s="55"/>
      <c r="I42" s="56"/>
    </row>
    <row r="43" spans="2:9" ht="22.5" x14ac:dyDescent="0.2">
      <c r="B43" s="43"/>
      <c r="C43" s="46"/>
      <c r="D43" s="5" t="s">
        <v>39</v>
      </c>
      <c r="E43" s="5" t="s">
        <v>46</v>
      </c>
      <c r="F43" s="5" t="s">
        <v>39</v>
      </c>
      <c r="G43" s="5" t="s">
        <v>46</v>
      </c>
      <c r="H43" s="6" t="s">
        <v>40</v>
      </c>
      <c r="I43" s="26" t="s">
        <v>41</v>
      </c>
    </row>
    <row r="44" spans="2:9" x14ac:dyDescent="0.2">
      <c r="B44" s="22" t="s">
        <v>26</v>
      </c>
      <c r="C44" s="15" t="s">
        <v>25</v>
      </c>
      <c r="D44" s="31">
        <v>1.7000000000000001E-2</v>
      </c>
      <c r="E44" s="28">
        <v>0.51600000000000001</v>
      </c>
      <c r="F44" s="28">
        <v>2.5000000000000001E-3</v>
      </c>
      <c r="G44" s="28">
        <v>0.11600000000000001</v>
      </c>
      <c r="H44" s="4">
        <f>IFERROR((F44-D44)/D44*100, "–")</f>
        <v>-85.294117647058826</v>
      </c>
      <c r="I44" s="4">
        <f>IFERROR((G44-E44)/E44*100, "–")</f>
        <v>-77.51937984496125</v>
      </c>
    </row>
    <row r="45" spans="2:9" x14ac:dyDescent="0.2">
      <c r="B45" s="22" t="s">
        <v>6</v>
      </c>
      <c r="C45" s="15" t="s">
        <v>5</v>
      </c>
      <c r="D45" s="28">
        <v>1.202</v>
      </c>
      <c r="E45" s="28">
        <v>3.3570000000000002</v>
      </c>
      <c r="F45" s="28">
        <v>0.92500000000000004</v>
      </c>
      <c r="G45" s="28">
        <v>2.6240000000000001</v>
      </c>
      <c r="H45" s="4">
        <f t="shared" ref="H45:H58" si="3">IFERROR((F45-D45)/D45*100, "–")</f>
        <v>-23.044925124792005</v>
      </c>
      <c r="I45" s="4">
        <f t="shared" ref="I45:I58" si="4">IFERROR((G45-E45)/E45*100, "–")</f>
        <v>-21.834971700923443</v>
      </c>
    </row>
    <row r="46" spans="2:9" x14ac:dyDescent="0.2">
      <c r="B46" s="22" t="s">
        <v>8</v>
      </c>
      <c r="C46" s="15" t="s">
        <v>7</v>
      </c>
      <c r="D46" s="28">
        <v>5.226</v>
      </c>
      <c r="E46" s="28">
        <v>12.986000000000001</v>
      </c>
      <c r="F46" s="28">
        <v>0.92200000000000004</v>
      </c>
      <c r="G46" s="28">
        <v>1.96</v>
      </c>
      <c r="H46" s="4">
        <f t="shared" si="3"/>
        <v>-82.357443551473409</v>
      </c>
      <c r="I46" s="4">
        <f t="shared" si="4"/>
        <v>-84.906822732173097</v>
      </c>
    </row>
    <row r="47" spans="2:9" x14ac:dyDescent="0.2">
      <c r="B47" s="22" t="s">
        <v>15</v>
      </c>
      <c r="C47" s="15" t="s">
        <v>14</v>
      </c>
      <c r="D47" s="28">
        <v>4.6399999999999997</v>
      </c>
      <c r="E47" s="28">
        <v>10.467000000000001</v>
      </c>
      <c r="F47" s="28">
        <v>2.7240000000000002</v>
      </c>
      <c r="G47" s="28">
        <v>7.7380000000000004</v>
      </c>
      <c r="H47" s="4">
        <f t="shared" si="3"/>
        <v>-41.293103448275851</v>
      </c>
      <c r="I47" s="4">
        <f t="shared" si="4"/>
        <v>-26.072418075857456</v>
      </c>
    </row>
    <row r="48" spans="2:9" x14ac:dyDescent="0.2">
      <c r="B48" s="22" t="s">
        <v>526</v>
      </c>
      <c r="C48" s="15" t="s">
        <v>70</v>
      </c>
      <c r="D48" s="28">
        <v>5.0000000000000001E-4</v>
      </c>
      <c r="E48" s="28">
        <v>1.2999999999999999E-2</v>
      </c>
      <c r="F48" s="28" t="s">
        <v>68</v>
      </c>
      <c r="G48" s="28" t="s">
        <v>68</v>
      </c>
      <c r="H48" s="4" t="str">
        <f t="shared" si="3"/>
        <v>–</v>
      </c>
      <c r="I48" s="4" t="str">
        <f t="shared" si="4"/>
        <v>–</v>
      </c>
    </row>
    <row r="49" spans="1:9" x14ac:dyDescent="0.2">
      <c r="B49" s="22" t="s">
        <v>17</v>
      </c>
      <c r="C49" s="15" t="s">
        <v>16</v>
      </c>
      <c r="D49" s="31">
        <v>89.208640000000003</v>
      </c>
      <c r="E49" s="28">
        <v>56.436999999999998</v>
      </c>
      <c r="F49" s="28">
        <v>42.607750000000003</v>
      </c>
      <c r="G49" s="28">
        <v>26.209</v>
      </c>
      <c r="H49" s="4">
        <f t="shared" si="3"/>
        <v>-52.238090391244619</v>
      </c>
      <c r="I49" s="4">
        <f t="shared" si="4"/>
        <v>-53.560607402944868</v>
      </c>
    </row>
    <row r="50" spans="1:9" x14ac:dyDescent="0.2">
      <c r="B50" s="22" t="s">
        <v>21</v>
      </c>
      <c r="C50" s="15" t="s">
        <v>20</v>
      </c>
      <c r="D50" s="28">
        <v>1897.673</v>
      </c>
      <c r="E50" s="28">
        <v>1121.67</v>
      </c>
      <c r="F50" s="28">
        <v>1132.6489999999999</v>
      </c>
      <c r="G50" s="28">
        <v>567.10599999999999</v>
      </c>
      <c r="H50" s="4">
        <f t="shared" si="3"/>
        <v>-40.313794842420172</v>
      </c>
      <c r="I50" s="4">
        <f t="shared" si="4"/>
        <v>-49.440922909590171</v>
      </c>
    </row>
    <row r="51" spans="1:9" x14ac:dyDescent="0.2">
      <c r="B51" s="22" t="s">
        <v>19</v>
      </c>
      <c r="C51" s="15" t="s">
        <v>18</v>
      </c>
      <c r="D51" s="28">
        <v>5.0000000000000001E-3</v>
      </c>
      <c r="E51" s="28">
        <v>4.3999999999999997E-2</v>
      </c>
      <c r="F51" s="28">
        <v>3.0859999999999999</v>
      </c>
      <c r="G51" s="28">
        <v>10.887</v>
      </c>
      <c r="H51" s="4">
        <f t="shared" si="3"/>
        <v>61619.999999999993</v>
      </c>
      <c r="I51" s="4">
        <f t="shared" si="4"/>
        <v>24643.18181818182</v>
      </c>
    </row>
    <row r="52" spans="1:9" x14ac:dyDescent="0.2">
      <c r="B52" s="22" t="s">
        <v>390</v>
      </c>
      <c r="C52" s="15" t="s">
        <v>87</v>
      </c>
      <c r="D52" s="28" t="s">
        <v>68</v>
      </c>
      <c r="E52" s="28" t="s">
        <v>68</v>
      </c>
      <c r="F52" s="28">
        <v>60</v>
      </c>
      <c r="G52" s="28">
        <v>49.098999999999997</v>
      </c>
      <c r="H52" s="4" t="str">
        <f t="shared" si="3"/>
        <v>–</v>
      </c>
      <c r="I52" s="4" t="str">
        <f t="shared" si="4"/>
        <v>–</v>
      </c>
    </row>
    <row r="53" spans="1:9" x14ac:dyDescent="0.2">
      <c r="B53" s="22" t="s">
        <v>60</v>
      </c>
      <c r="C53" s="15" t="s">
        <v>59</v>
      </c>
      <c r="D53" s="28">
        <v>0.08</v>
      </c>
      <c r="E53" s="28">
        <v>0.26500000000000001</v>
      </c>
      <c r="F53" s="28">
        <v>0.08</v>
      </c>
      <c r="G53" s="28">
        <v>0.26500000000000001</v>
      </c>
      <c r="H53" s="4">
        <f t="shared" si="3"/>
        <v>0</v>
      </c>
      <c r="I53" s="4">
        <f t="shared" si="4"/>
        <v>0</v>
      </c>
    </row>
    <row r="54" spans="1:9" x14ac:dyDescent="0.2">
      <c r="B54" s="22" t="s">
        <v>10</v>
      </c>
      <c r="C54" s="15" t="s">
        <v>9</v>
      </c>
      <c r="D54" s="28">
        <v>5.3579999999999997</v>
      </c>
      <c r="E54" s="28">
        <v>9.2370000000000001</v>
      </c>
      <c r="F54" s="28">
        <v>2.52</v>
      </c>
      <c r="G54" s="28">
        <v>4.1340000000000003</v>
      </c>
      <c r="H54" s="4">
        <f t="shared" si="3"/>
        <v>-52.967525195968648</v>
      </c>
      <c r="I54" s="4">
        <f t="shared" si="4"/>
        <v>-55.245209483598565</v>
      </c>
    </row>
    <row r="55" spans="1:9" x14ac:dyDescent="0.2">
      <c r="B55" s="22" t="s">
        <v>23</v>
      </c>
      <c r="C55" s="15" t="s">
        <v>22</v>
      </c>
      <c r="D55" s="28">
        <v>10.220000000000001</v>
      </c>
      <c r="E55" s="28">
        <v>15.506</v>
      </c>
      <c r="F55" s="28">
        <v>8.2620000000000005</v>
      </c>
      <c r="G55" s="28">
        <v>11.757</v>
      </c>
      <c r="H55" s="4"/>
      <c r="I55" s="4"/>
    </row>
    <row r="56" spans="1:9" x14ac:dyDescent="0.2">
      <c r="A56" s="7"/>
      <c r="B56" s="22" t="s">
        <v>254</v>
      </c>
      <c r="C56" s="15" t="s">
        <v>77</v>
      </c>
      <c r="D56" s="28" t="s">
        <v>68</v>
      </c>
      <c r="E56" s="28" t="s">
        <v>68</v>
      </c>
      <c r="F56" s="28">
        <v>0.02</v>
      </c>
      <c r="G56" s="28">
        <v>6.2E-2</v>
      </c>
      <c r="H56" s="4" t="str">
        <f t="shared" si="3"/>
        <v>–</v>
      </c>
      <c r="I56" s="4" t="str">
        <f t="shared" si="4"/>
        <v>–</v>
      </c>
    </row>
    <row r="57" spans="1:9" x14ac:dyDescent="0.2">
      <c r="A57" s="7"/>
      <c r="B57" s="22" t="s">
        <v>4</v>
      </c>
      <c r="C57" s="15" t="s">
        <v>3</v>
      </c>
      <c r="D57" s="28">
        <v>6.4909999999999997</v>
      </c>
      <c r="E57" s="28">
        <v>17.25</v>
      </c>
      <c r="F57" s="28">
        <v>5.7250000000000002E-2</v>
      </c>
      <c r="G57" s="28">
        <v>0.64700000000000002</v>
      </c>
      <c r="H57" s="4">
        <f t="shared" si="3"/>
        <v>-99.118009551686953</v>
      </c>
      <c r="I57" s="4">
        <f t="shared" si="4"/>
        <v>-96.249275362318855</v>
      </c>
    </row>
    <row r="58" spans="1:9" ht="13.5" thickBot="1" x14ac:dyDescent="0.25">
      <c r="B58" s="37" t="s">
        <v>42</v>
      </c>
      <c r="C58" s="38"/>
      <c r="D58" s="23">
        <f>SUM(D44:D57)</f>
        <v>2020.12114</v>
      </c>
      <c r="E58" s="23">
        <f t="shared" ref="E58:G58" si="5">SUM(E44:E57)</f>
        <v>1247.7480000000005</v>
      </c>
      <c r="F58" s="23">
        <f t="shared" si="5"/>
        <v>1253.8554999999999</v>
      </c>
      <c r="G58" s="23">
        <f t="shared" si="5"/>
        <v>682.60400000000016</v>
      </c>
      <c r="H58" s="23">
        <f t="shared" si="3"/>
        <v>-37.931667800872582</v>
      </c>
      <c r="I58" s="23">
        <f t="shared" si="4"/>
        <v>-45.293120085145404</v>
      </c>
    </row>
    <row r="59" spans="1:9" ht="6.75" customHeight="1" thickTop="1" x14ac:dyDescent="0.2">
      <c r="B59" s="25"/>
      <c r="C59" s="11"/>
      <c r="D59" s="12"/>
      <c r="E59" s="12"/>
      <c r="F59" s="13"/>
      <c r="G59" s="13"/>
      <c r="H59" s="13"/>
      <c r="I59" s="3"/>
    </row>
    <row r="60" spans="1:9" x14ac:dyDescent="0.2">
      <c r="B60" s="25" t="s">
        <v>537</v>
      </c>
      <c r="C60" s="3"/>
      <c r="D60" s="3"/>
      <c r="E60" s="3"/>
      <c r="F60" s="3"/>
      <c r="G60" s="3"/>
      <c r="H60" s="3"/>
      <c r="I60" s="3"/>
    </row>
    <row r="61" spans="1:9" x14ac:dyDescent="0.2">
      <c r="B61" s="25"/>
      <c r="C61" s="3"/>
      <c r="D61" s="3"/>
      <c r="E61" s="3"/>
      <c r="F61" s="3"/>
      <c r="G61" s="3"/>
      <c r="H61" s="3"/>
      <c r="I61" s="32" t="s">
        <v>73</v>
      </c>
    </row>
    <row r="62" spans="1:9" x14ac:dyDescent="0.2">
      <c r="B62" s="25"/>
      <c r="C62" s="3"/>
      <c r="E62" s="14"/>
      <c r="F62" s="3"/>
      <c r="G62" s="3"/>
      <c r="H62" s="3"/>
      <c r="I62" s="33" t="s">
        <v>74</v>
      </c>
    </row>
  </sheetData>
  <mergeCells count="18">
    <mergeCell ref="B58:C58"/>
    <mergeCell ref="D3:E3"/>
    <mergeCell ref="F3:G3"/>
    <mergeCell ref="D41:E41"/>
    <mergeCell ref="F41:G41"/>
    <mergeCell ref="B36:C36"/>
    <mergeCell ref="B40:B43"/>
    <mergeCell ref="C40:C43"/>
    <mergeCell ref="D40:I40"/>
    <mergeCell ref="H41:I42"/>
    <mergeCell ref="D42:E42"/>
    <mergeCell ref="F42:G42"/>
    <mergeCell ref="B2:B5"/>
    <mergeCell ref="C2:C5"/>
    <mergeCell ref="D2:I2"/>
    <mergeCell ref="H3:I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821DB-3AB9-4DAC-9A1D-B61F27737F46}">
  <dimension ref="B2:P52"/>
  <sheetViews>
    <sheetView topLeftCell="F1" workbookViewId="0">
      <selection activeCell="M4" sqref="M4:P4"/>
    </sheetView>
  </sheetViews>
  <sheetFormatPr defaultRowHeight="12.75" x14ac:dyDescent="0.2"/>
  <sheetData>
    <row r="2" spans="2:16" x14ac:dyDescent="0.2">
      <c r="B2" t="s">
        <v>90</v>
      </c>
      <c r="G2" t="s">
        <v>89</v>
      </c>
    </row>
    <row r="4" spans="2:16" x14ac:dyDescent="0.2">
      <c r="B4" t="s">
        <v>81</v>
      </c>
      <c r="C4" t="s">
        <v>83</v>
      </c>
      <c r="D4" t="s">
        <v>82</v>
      </c>
      <c r="G4" t="s">
        <v>84</v>
      </c>
      <c r="H4" t="s">
        <v>88</v>
      </c>
      <c r="I4" t="s">
        <v>85</v>
      </c>
      <c r="K4" t="str">
        <f>VLOOKUP(L4,kodai!A:B,2)</f>
        <v>Airija</v>
      </c>
      <c r="L4" t="s">
        <v>12</v>
      </c>
      <c r="M4">
        <f>IFERROR(VLOOKUP(L4, $G$5:$I$31, 2, FALSE), "–")</f>
        <v>2.4500000000000002</v>
      </c>
      <c r="N4">
        <f>IFERROR(VLOOKUP($L4, $G$5:$I$31, 3, FALSE), "–")</f>
        <v>2.085</v>
      </c>
      <c r="O4">
        <f>IFERROR(VLOOKUP($L4, $B$5:$D$27, 2, FALSE), "–")</f>
        <v>0.16572000000000001</v>
      </c>
      <c r="P4">
        <f>IFERROR(VLOOKUP($L4, $B$5:$D$27, 3, FALSE), "–")</f>
        <v>0.23699999999999999</v>
      </c>
    </row>
    <row r="5" spans="2:16" x14ac:dyDescent="0.2">
      <c r="B5" t="s">
        <v>29</v>
      </c>
      <c r="C5">
        <v>48</v>
      </c>
      <c r="D5">
        <v>24.96</v>
      </c>
      <c r="G5" t="s">
        <v>29</v>
      </c>
      <c r="H5">
        <v>23.1</v>
      </c>
      <c r="I5">
        <v>13.782999999999999</v>
      </c>
      <c r="K5" t="str">
        <f>VLOOKUP(L5,kodai!A:B,2)</f>
        <v>Austrija</v>
      </c>
      <c r="L5" t="s">
        <v>25</v>
      </c>
      <c r="M5">
        <f>IFERROR(VLOOKUP(L5, $G$5:$I$31, 2, FALSE), "–")</f>
        <v>24</v>
      </c>
      <c r="N5">
        <f>IFERROR(VLOOKUP($L5, $G$5:$I$31, 3, FALSE), "–")</f>
        <v>16.079999999999998</v>
      </c>
      <c r="O5" t="str">
        <f>IFERROR(VLOOKUP($L5, $B$5:$D$27, 2, FALSE), "–")</f>
        <v>–</v>
      </c>
      <c r="P5" t="str">
        <f>IFERROR(VLOOKUP($L5, $B$5:$D$27, 3, FALSE), "–")</f>
        <v>–</v>
      </c>
    </row>
    <row r="6" spans="2:16" x14ac:dyDescent="0.2">
      <c r="B6" t="s">
        <v>27</v>
      </c>
      <c r="C6">
        <v>72</v>
      </c>
      <c r="D6">
        <v>43.44</v>
      </c>
      <c r="G6" t="s">
        <v>25</v>
      </c>
      <c r="H6">
        <v>24</v>
      </c>
      <c r="I6">
        <v>16.079999999999998</v>
      </c>
      <c r="K6" t="str">
        <f>VLOOKUP(L6,kodai!A:B,2)</f>
        <v>Belgija</v>
      </c>
      <c r="L6" t="s">
        <v>27</v>
      </c>
      <c r="M6">
        <f>IFERROR(VLOOKUP(L6, $G$5:$I$31, 2, FALSE), "–")</f>
        <v>70.400000000000006</v>
      </c>
      <c r="N6">
        <f>IFERROR(VLOOKUP($L6, $G$5:$I$31, 3, FALSE), "–")</f>
        <v>43.856000000000002</v>
      </c>
      <c r="O6">
        <f>IFERROR(VLOOKUP($L6, $B$5:$D$27, 2, FALSE), "–")</f>
        <v>72</v>
      </c>
      <c r="P6">
        <f>IFERROR(VLOOKUP($L6, $B$5:$D$27, 3, FALSE), "–")</f>
        <v>43.44</v>
      </c>
    </row>
    <row r="7" spans="2:16" x14ac:dyDescent="0.2">
      <c r="B7" t="s">
        <v>34</v>
      </c>
      <c r="C7">
        <v>872.24</v>
      </c>
      <c r="D7">
        <v>407.21100000000001</v>
      </c>
      <c r="G7" t="s">
        <v>27</v>
      </c>
      <c r="H7">
        <v>70.400000000000006</v>
      </c>
      <c r="I7">
        <v>43.856000000000002</v>
      </c>
      <c r="K7" t="str">
        <f>VLOOKUP(L7,kodai!A:B,2)</f>
        <v>Bulgarija</v>
      </c>
      <c r="L7" t="s">
        <v>34</v>
      </c>
      <c r="M7">
        <f>IFERROR(VLOOKUP(L7, $G$5:$I$31, 2, FALSE), "–")</f>
        <v>23.52</v>
      </c>
      <c r="N7">
        <f>IFERROR(VLOOKUP($L7, $G$5:$I$31, 3, FALSE), "–")</f>
        <v>11.807</v>
      </c>
      <c r="O7">
        <f>IFERROR(VLOOKUP($L7, $B$5:$D$27, 2, FALSE), "–")</f>
        <v>872.24</v>
      </c>
      <c r="P7">
        <f>IFERROR(VLOOKUP($L7, $B$5:$D$27, 3, FALSE), "–")</f>
        <v>407.21100000000001</v>
      </c>
    </row>
    <row r="8" spans="2:16" x14ac:dyDescent="0.2">
      <c r="B8" t="s">
        <v>2</v>
      </c>
      <c r="C8">
        <v>72</v>
      </c>
      <c r="D8">
        <v>37.44</v>
      </c>
      <c r="G8" t="s">
        <v>34</v>
      </c>
      <c r="H8">
        <v>23.52</v>
      </c>
      <c r="I8">
        <v>11.807</v>
      </c>
      <c r="K8" t="str">
        <f>VLOOKUP(L8,kodai!A:B,2)</f>
        <v>Čekija</v>
      </c>
      <c r="L8" t="s">
        <v>2</v>
      </c>
      <c r="M8">
        <f>IFERROR(VLOOKUP(L8, $G$5:$I$31, 2, FALSE), "–")</f>
        <v>120</v>
      </c>
      <c r="N8">
        <f>IFERROR(VLOOKUP($L8, $G$5:$I$31, 3, FALSE), "–")</f>
        <v>57.6</v>
      </c>
      <c r="O8">
        <f>IFERROR(VLOOKUP($L8, $B$5:$D$27, 2, FALSE), "–")</f>
        <v>72</v>
      </c>
      <c r="P8">
        <f>IFERROR(VLOOKUP($L8, $B$5:$D$27, 3, FALSE), "–")</f>
        <v>37.44</v>
      </c>
    </row>
    <row r="9" spans="2:16" x14ac:dyDescent="0.2">
      <c r="B9" t="s">
        <v>3</v>
      </c>
      <c r="C9">
        <v>646.55999999999995</v>
      </c>
      <c r="D9">
        <v>371.47900000000004</v>
      </c>
      <c r="G9" t="s">
        <v>48</v>
      </c>
      <c r="H9">
        <v>49.7</v>
      </c>
      <c r="I9">
        <v>26.093</v>
      </c>
      <c r="K9" t="str">
        <f>VLOOKUP(L9,kodai!A:B,2)</f>
        <v>Danija</v>
      </c>
      <c r="L9" t="s">
        <v>5</v>
      </c>
      <c r="M9">
        <f>IFERROR(VLOOKUP(L9, $G$5:$I$31, 2, FALSE), "–")</f>
        <v>149.19</v>
      </c>
      <c r="N9">
        <f>IFERROR(VLOOKUP($L9, $G$5:$I$31, 3, FALSE), "–")</f>
        <v>190.24700000000001</v>
      </c>
      <c r="O9">
        <f>IFERROR(VLOOKUP($L9, $B$5:$D$27, 2, FALSE), "–")</f>
        <v>158.88999999999999</v>
      </c>
      <c r="P9">
        <f>IFERROR(VLOOKUP($L9, $B$5:$D$27, 3, FALSE), "–")</f>
        <v>190.852</v>
      </c>
    </row>
    <row r="10" spans="2:16" x14ac:dyDescent="0.2">
      <c r="B10" t="s">
        <v>5</v>
      </c>
      <c r="C10">
        <v>158.88999999999999</v>
      </c>
      <c r="D10">
        <v>190.852</v>
      </c>
      <c r="G10" t="s">
        <v>47</v>
      </c>
      <c r="H10">
        <v>0.04</v>
      </c>
      <c r="I10">
        <v>2.0369999999999999</v>
      </c>
      <c r="K10" t="str">
        <f>VLOOKUP(L10,kodai!A:B,2)</f>
        <v>Estija</v>
      </c>
      <c r="L10" t="s">
        <v>7</v>
      </c>
      <c r="M10">
        <f>IFERROR(VLOOKUP(L10, $G$5:$I$31, 2, FALSE), "–")</f>
        <v>4896.4872000000005</v>
      </c>
      <c r="N10">
        <f>IFERROR(VLOOKUP($L10, $G$5:$I$31, 3, FALSE), "–")</f>
        <v>2950.3510000000001</v>
      </c>
      <c r="O10">
        <f>IFERROR(VLOOKUP($L10, $B$5:$D$27, 2, FALSE), "–")</f>
        <v>2926.509</v>
      </c>
      <c r="P10">
        <f>IFERROR(VLOOKUP($L10, $B$5:$D$27, 3, FALSE), "–")</f>
        <v>1538.711</v>
      </c>
    </row>
    <row r="11" spans="2:16" x14ac:dyDescent="0.2">
      <c r="B11" t="s">
        <v>7</v>
      </c>
      <c r="C11">
        <v>2926.509</v>
      </c>
      <c r="D11">
        <v>1538.711</v>
      </c>
      <c r="G11" t="s">
        <v>2</v>
      </c>
      <c r="H11">
        <v>120</v>
      </c>
      <c r="I11">
        <v>57.6</v>
      </c>
      <c r="K11" t="str">
        <f>VLOOKUP(L11,kodai!A:B,2)</f>
        <v>Gana</v>
      </c>
      <c r="L11" t="s">
        <v>51</v>
      </c>
      <c r="M11">
        <f>IFERROR(VLOOKUP(L11, $G$5:$I$31, 2, FALSE), "–")</f>
        <v>546</v>
      </c>
      <c r="N11">
        <f>IFERROR(VLOOKUP($L11, $G$5:$I$31, 3, FALSE), "–")</f>
        <v>347.87700000000001</v>
      </c>
      <c r="O11" t="str">
        <f>IFERROR(VLOOKUP($L11, $B$5:$D$27, 2, FALSE), "–")</f>
        <v>–</v>
      </c>
      <c r="P11" t="str">
        <f>IFERROR(VLOOKUP($L11, $B$5:$D$27, 3, FALSE), "–")</f>
        <v>–</v>
      </c>
    </row>
    <row r="12" spans="2:16" x14ac:dyDescent="0.2">
      <c r="B12" t="s">
        <v>9</v>
      </c>
      <c r="C12">
        <v>156.893</v>
      </c>
      <c r="D12">
        <v>170.226</v>
      </c>
      <c r="G12" t="s">
        <v>3</v>
      </c>
      <c r="H12">
        <v>71.760000000000005</v>
      </c>
      <c r="I12">
        <v>42.433999999999997</v>
      </c>
      <c r="K12" t="str">
        <f>VLOOKUP(L12,kodai!A:B,2)</f>
        <v>Indija</v>
      </c>
      <c r="L12" t="s">
        <v>78</v>
      </c>
      <c r="M12" t="str">
        <f>IFERROR(VLOOKUP(L12, $G$5:$I$31, 2, FALSE), "–")</f>
        <v>–</v>
      </c>
      <c r="N12" t="str">
        <f>IFERROR(VLOOKUP($L12, $G$5:$I$31, 3, FALSE), "–")</f>
        <v>–</v>
      </c>
      <c r="O12">
        <f>IFERROR(VLOOKUP($L12, $B$5:$D$27, 2, FALSE), "–")</f>
        <v>1560</v>
      </c>
      <c r="P12">
        <f>IFERROR(VLOOKUP($L12, $B$5:$D$27, 3, FALSE), "–")</f>
        <v>795.6</v>
      </c>
    </row>
    <row r="13" spans="2:16" x14ac:dyDescent="0.2">
      <c r="B13" t="s">
        <v>36</v>
      </c>
      <c r="C13">
        <v>5.5E-2</v>
      </c>
      <c r="D13">
        <v>0.2</v>
      </c>
      <c r="G13" t="s">
        <v>5</v>
      </c>
      <c r="H13">
        <v>149.19</v>
      </c>
      <c r="I13">
        <v>190.24700000000001</v>
      </c>
      <c r="K13" t="str">
        <f>VLOOKUP(L13,kodai!A:B,2)</f>
        <v>Italija</v>
      </c>
      <c r="L13" t="s">
        <v>14</v>
      </c>
      <c r="M13">
        <f>IFERROR(VLOOKUP(L13, $G$5:$I$31, 2, FALSE), "–")</f>
        <v>264</v>
      </c>
      <c r="N13">
        <f>IFERROR(VLOOKUP($L13, $G$5:$I$31, 3, FALSE), "–")</f>
        <v>158.63999999999999</v>
      </c>
      <c r="O13">
        <f>IFERROR(VLOOKUP($L13, $B$5:$D$27, 2, FALSE), "–")</f>
        <v>1265</v>
      </c>
      <c r="P13">
        <f>IFERROR(VLOOKUP($L13, $B$5:$D$27, 3, FALSE), "–")</f>
        <v>695.92399999999998</v>
      </c>
    </row>
    <row r="14" spans="2:16" x14ac:dyDescent="0.2">
      <c r="B14" t="s">
        <v>77</v>
      </c>
      <c r="C14">
        <v>167</v>
      </c>
      <c r="D14">
        <v>85.344999999999999</v>
      </c>
      <c r="G14" t="s">
        <v>7</v>
      </c>
      <c r="H14">
        <v>4896.4872000000005</v>
      </c>
      <c r="I14">
        <v>2950.3510000000001</v>
      </c>
      <c r="K14" t="str">
        <f>VLOOKUP(L14,kodai!A:B,2)</f>
        <v>Japonija</v>
      </c>
      <c r="L14" t="s">
        <v>55</v>
      </c>
      <c r="M14">
        <f>IFERROR(VLOOKUP(L14, $G$5:$I$31, 2, FALSE), "–")</f>
        <v>24.8</v>
      </c>
      <c r="N14">
        <f>IFERROR(VLOOKUP($L14, $G$5:$I$31, 3, FALSE), "–")</f>
        <v>43.301000000000002</v>
      </c>
      <c r="O14">
        <f>IFERROR(VLOOKUP($L14, $B$5:$D$27, 2, FALSE), "–")</f>
        <v>24.8</v>
      </c>
      <c r="P14">
        <f>IFERROR(VLOOKUP($L14, $B$5:$D$27, 3, FALSE), "–")</f>
        <v>44.261000000000003</v>
      </c>
    </row>
    <row r="15" spans="2:16" x14ac:dyDescent="0.2">
      <c r="B15" t="s">
        <v>12</v>
      </c>
      <c r="C15">
        <v>0.16572000000000001</v>
      </c>
      <c r="D15">
        <v>0.23699999999999999</v>
      </c>
      <c r="G15" t="s">
        <v>9</v>
      </c>
      <c r="H15">
        <v>136.35139999999998</v>
      </c>
      <c r="I15">
        <v>136.542</v>
      </c>
      <c r="K15" t="str">
        <f>VLOOKUP(L15,kodai!A:B,2)</f>
        <v>Kanada</v>
      </c>
      <c r="L15" t="s">
        <v>48</v>
      </c>
      <c r="M15">
        <f>IFERROR(VLOOKUP(L15, $G$5:$I$31, 2, FALSE), "–")</f>
        <v>49.7</v>
      </c>
      <c r="N15">
        <f>IFERROR(VLOOKUP($L15, $G$5:$I$31, 3, FALSE), "–")</f>
        <v>26.093</v>
      </c>
      <c r="O15" t="str">
        <f>IFERROR(VLOOKUP($L15, $B$5:$D$27, 2, FALSE), "–")</f>
        <v>–</v>
      </c>
      <c r="P15" t="str">
        <f>IFERROR(VLOOKUP($L15, $B$5:$D$27, 3, FALSE), "–")</f>
        <v>–</v>
      </c>
    </row>
    <row r="16" spans="2:16" x14ac:dyDescent="0.2">
      <c r="B16" t="s">
        <v>78</v>
      </c>
      <c r="C16">
        <v>1560</v>
      </c>
      <c r="D16">
        <v>795.6</v>
      </c>
      <c r="G16" t="s">
        <v>36</v>
      </c>
      <c r="H16">
        <v>23.76005</v>
      </c>
      <c r="I16">
        <v>16.633000000000003</v>
      </c>
      <c r="K16" t="str">
        <f>VLOOKUP(L16,kodai!A:B,2)</f>
        <v>Kosovas</v>
      </c>
      <c r="L16" t="s">
        <v>70</v>
      </c>
      <c r="M16">
        <f>IFERROR(VLOOKUP(L16, $G$5:$I$31, 2, FALSE), "–")</f>
        <v>16.54</v>
      </c>
      <c r="N16">
        <f>IFERROR(VLOOKUP($L16, $G$5:$I$31, 3, FALSE), "–")</f>
        <v>9.7729999999999997</v>
      </c>
      <c r="O16">
        <f>IFERROR(VLOOKUP($L16, $B$5:$D$27, 2, FALSE), "–")</f>
        <v>5.9</v>
      </c>
      <c r="P16">
        <f>IFERROR(VLOOKUP($L16, $B$5:$D$27, 3, FALSE), "–")</f>
        <v>3.6159999999999997</v>
      </c>
    </row>
    <row r="17" spans="2:16" x14ac:dyDescent="0.2">
      <c r="B17" t="s">
        <v>14</v>
      </c>
      <c r="C17">
        <v>1265</v>
      </c>
      <c r="D17">
        <v>695.92399999999998</v>
      </c>
      <c r="G17" t="s">
        <v>51</v>
      </c>
      <c r="H17">
        <v>546</v>
      </c>
      <c r="I17">
        <v>347.87700000000001</v>
      </c>
      <c r="K17" t="str">
        <f>VLOOKUP(L17,kodai!A:B,2)</f>
        <v>Latvija</v>
      </c>
      <c r="L17" t="s">
        <v>16</v>
      </c>
      <c r="M17">
        <f>IFERROR(VLOOKUP(L17, $G$5:$I$31, 2, FALSE), "–")</f>
        <v>8649.8044499999996</v>
      </c>
      <c r="N17">
        <f>IFERROR(VLOOKUP($L17, $G$5:$I$31, 3, FALSE), "–")</f>
        <v>4810.9859999999999</v>
      </c>
      <c r="O17">
        <f>IFERROR(VLOOKUP($L17, $B$5:$D$27, 2, FALSE), "–")</f>
        <v>6411.0572499999998</v>
      </c>
      <c r="P17">
        <f>IFERROR(VLOOKUP($L17, $B$5:$D$27, 3, FALSE), "–")</f>
        <v>3340.1039999999998</v>
      </c>
    </row>
    <row r="18" spans="2:16" x14ac:dyDescent="0.2">
      <c r="B18" t="s">
        <v>55</v>
      </c>
      <c r="C18">
        <v>24.8</v>
      </c>
      <c r="D18">
        <v>44.261000000000003</v>
      </c>
      <c r="G18" t="s">
        <v>53</v>
      </c>
      <c r="H18">
        <v>2.544</v>
      </c>
      <c r="I18">
        <v>2.464</v>
      </c>
      <c r="K18" t="str">
        <f>VLOOKUP(L18,kodai!A:B,2)</f>
        <v>Lenkija</v>
      </c>
      <c r="L18" t="s">
        <v>20</v>
      </c>
      <c r="M18">
        <f>IFERROR(VLOOKUP(L18, $G$5:$I$31, 2, FALSE), "–")</f>
        <v>9060.7467500000002</v>
      </c>
      <c r="N18">
        <f>IFERROR(VLOOKUP($L18, $G$5:$I$31, 3, FALSE), "–")</f>
        <v>4287.6030000000001</v>
      </c>
      <c r="O18">
        <f>IFERROR(VLOOKUP($L18, $B$5:$D$27, 2, FALSE), "–")</f>
        <v>4449.1450000000004</v>
      </c>
      <c r="P18">
        <f>IFERROR(VLOOKUP($L18, $B$5:$D$27, 3, FALSE), "–")</f>
        <v>2185.7139999999999</v>
      </c>
    </row>
    <row r="19" spans="2:16" x14ac:dyDescent="0.2">
      <c r="B19" t="s">
        <v>16</v>
      </c>
      <c r="C19">
        <v>6411.0572499999998</v>
      </c>
      <c r="D19">
        <v>3340.1039999999998</v>
      </c>
      <c r="G19" t="s">
        <v>12</v>
      </c>
      <c r="H19">
        <v>2.4500000000000002</v>
      </c>
      <c r="I19">
        <v>2.085</v>
      </c>
      <c r="K19" t="str">
        <f>VLOOKUP(L19,kodai!A:B,2)</f>
        <v>Nyderlandai</v>
      </c>
      <c r="L19" t="s">
        <v>18</v>
      </c>
      <c r="M19">
        <f>IFERROR(VLOOKUP(L19, $G$5:$I$31, 2, FALSE), "–")</f>
        <v>24</v>
      </c>
      <c r="N19">
        <f>IFERROR(VLOOKUP($L19, $G$5:$I$31, 3, FALSE), "–")</f>
        <v>13.92</v>
      </c>
      <c r="O19">
        <f>IFERROR(VLOOKUP($L19, $B$5:$D$27, 2, FALSE), "–")</f>
        <v>47.52</v>
      </c>
      <c r="P19">
        <f>IFERROR(VLOOKUP($L19, $B$5:$D$27, 3, FALSE), "–")</f>
        <v>28.512</v>
      </c>
    </row>
    <row r="20" spans="2:16" x14ac:dyDescent="0.2">
      <c r="B20" t="s">
        <v>18</v>
      </c>
      <c r="C20">
        <v>47.52</v>
      </c>
      <c r="D20">
        <v>28.512</v>
      </c>
      <c r="G20" t="s">
        <v>14</v>
      </c>
      <c r="H20">
        <v>264</v>
      </c>
      <c r="I20">
        <v>158.63999999999999</v>
      </c>
      <c r="K20" t="str">
        <f>VLOOKUP(L20,kodai!A:B,2)</f>
        <v>Norvegija</v>
      </c>
      <c r="L20" t="s">
        <v>35</v>
      </c>
      <c r="M20">
        <f>IFERROR(VLOOKUP(L20, $G$5:$I$31, 2, FALSE), "–")</f>
        <v>8.8540000000000008E-2</v>
      </c>
      <c r="N20">
        <f>IFERROR(VLOOKUP($L20, $G$5:$I$31, 3, FALSE), "–")</f>
        <v>0.11</v>
      </c>
      <c r="O20">
        <f>IFERROR(VLOOKUP($L20, $B$5:$D$27, 2, FALSE), "–")</f>
        <v>3.2000000000000001E-2</v>
      </c>
      <c r="P20">
        <f>IFERROR(VLOOKUP($L20, $B$5:$D$27, 3, FALSE), "–")</f>
        <v>4.3999999999999997E-2</v>
      </c>
    </row>
    <row r="21" spans="2:16" x14ac:dyDescent="0.2">
      <c r="B21" t="s">
        <v>35</v>
      </c>
      <c r="C21">
        <v>3.2000000000000001E-2</v>
      </c>
      <c r="D21">
        <v>4.3999999999999997E-2</v>
      </c>
      <c r="G21" t="s">
        <v>55</v>
      </c>
      <c r="H21">
        <v>24.8</v>
      </c>
      <c r="I21">
        <v>43.301000000000002</v>
      </c>
      <c r="K21" t="str">
        <f>VLOOKUP(L21,kodai!A:B,2)</f>
        <v>P.Gvinėja</v>
      </c>
      <c r="L21" t="s">
        <v>53</v>
      </c>
      <c r="M21">
        <f>IFERROR(VLOOKUP(L21, $G$5:$I$31, 2, FALSE), "–")</f>
        <v>2.544</v>
      </c>
      <c r="N21">
        <f>IFERROR(VLOOKUP($L21, $G$5:$I$31, 3, FALSE), "–")</f>
        <v>2.464</v>
      </c>
      <c r="O21" t="str">
        <f>IFERROR(VLOOKUP($L21, $B$5:$D$27, 2, FALSE), "–")</f>
        <v>–</v>
      </c>
      <c r="P21" t="str">
        <f>IFERROR(VLOOKUP($L21, $B$5:$D$27, 3, FALSE), "–")</f>
        <v>–</v>
      </c>
    </row>
    <row r="22" spans="2:16" x14ac:dyDescent="0.2">
      <c r="B22" t="s">
        <v>20</v>
      </c>
      <c r="C22">
        <v>4449.1450000000004</v>
      </c>
      <c r="D22">
        <v>2185.7139999999999</v>
      </c>
      <c r="G22" t="s">
        <v>57</v>
      </c>
      <c r="H22">
        <v>1196</v>
      </c>
      <c r="I22">
        <v>609.96</v>
      </c>
      <c r="K22" t="str">
        <f>VLOOKUP(L22,kodai!A:B,2)</f>
        <v>Prancūzija</v>
      </c>
      <c r="L22" t="s">
        <v>36</v>
      </c>
      <c r="M22">
        <f>IFERROR(VLOOKUP(L22, $G$5:$I$31, 2, FALSE), "–")</f>
        <v>23.76005</v>
      </c>
      <c r="N22">
        <f>IFERROR(VLOOKUP($L22, $G$5:$I$31, 3, FALSE), "–")</f>
        <v>16.633000000000003</v>
      </c>
      <c r="O22">
        <f>IFERROR(VLOOKUP($L22, $B$5:$D$27, 2, FALSE), "–")</f>
        <v>5.5E-2</v>
      </c>
      <c r="P22">
        <f>IFERROR(VLOOKUP($L22, $B$5:$D$27, 3, FALSE), "–")</f>
        <v>0.2</v>
      </c>
    </row>
    <row r="23" spans="2:16" x14ac:dyDescent="0.2">
      <c r="B23" t="s">
        <v>59</v>
      </c>
      <c r="C23">
        <v>23</v>
      </c>
      <c r="D23">
        <v>10.35</v>
      </c>
      <c r="G23" t="s">
        <v>16</v>
      </c>
      <c r="H23">
        <v>8649.8044499999996</v>
      </c>
      <c r="I23">
        <v>4810.9859999999999</v>
      </c>
      <c r="K23" t="str">
        <f>VLOOKUP(L23,kodai!A:B,2)</f>
        <v>Rumunija</v>
      </c>
      <c r="L23" t="s">
        <v>59</v>
      </c>
      <c r="M23">
        <f>IFERROR(VLOOKUP(L23, $G$5:$I$31, 2, FALSE), "–")</f>
        <v>1752</v>
      </c>
      <c r="N23">
        <f>IFERROR(VLOOKUP($L23, $G$5:$I$31, 3, FALSE), "–")</f>
        <v>987.48</v>
      </c>
      <c r="O23">
        <f>IFERROR(VLOOKUP($L23, $B$5:$D$27, 2, FALSE), "–")</f>
        <v>23</v>
      </c>
      <c r="P23">
        <f>IFERROR(VLOOKUP($L23, $B$5:$D$27, 3, FALSE), "–")</f>
        <v>10.35</v>
      </c>
    </row>
    <row r="24" spans="2:16" x14ac:dyDescent="0.2">
      <c r="B24" t="s">
        <v>22</v>
      </c>
      <c r="C24">
        <v>376.07</v>
      </c>
      <c r="D24">
        <v>421.96199999999999</v>
      </c>
      <c r="G24" t="s">
        <v>18</v>
      </c>
      <c r="H24">
        <v>24</v>
      </c>
      <c r="I24">
        <v>13.92</v>
      </c>
      <c r="K24" t="str">
        <f>VLOOKUP(L24,kodai!A:B,2)</f>
        <v>Slovakija</v>
      </c>
      <c r="L24" t="s">
        <v>29</v>
      </c>
      <c r="M24">
        <f>IFERROR(VLOOKUP(L24, $G$5:$I$31, 2, FALSE), "–")</f>
        <v>23.1</v>
      </c>
      <c r="N24">
        <f>IFERROR(VLOOKUP($L24, $G$5:$I$31, 3, FALSE), "–")</f>
        <v>13.782999999999999</v>
      </c>
      <c r="O24">
        <f>IFERROR(VLOOKUP($L24, $B$5:$D$27, 2, FALSE), "–")</f>
        <v>48</v>
      </c>
      <c r="P24">
        <f>IFERROR(VLOOKUP($L24, $B$5:$D$27, 3, FALSE), "–")</f>
        <v>24.96</v>
      </c>
    </row>
    <row r="25" spans="2:16" x14ac:dyDescent="0.2">
      <c r="B25" t="s">
        <v>79</v>
      </c>
      <c r="C25">
        <v>22</v>
      </c>
      <c r="D25">
        <v>12.32</v>
      </c>
      <c r="G25" t="s">
        <v>35</v>
      </c>
      <c r="H25">
        <v>8.8540000000000008E-2</v>
      </c>
      <c r="I25">
        <v>0.11</v>
      </c>
      <c r="K25" t="str">
        <f>VLOOKUP(L25,kodai!A:B,2)</f>
        <v>Suomija</v>
      </c>
      <c r="L25" t="s">
        <v>9</v>
      </c>
      <c r="M25">
        <f>IFERROR(VLOOKUP(L25, $G$5:$I$31, 2, FALSE), "–")</f>
        <v>136.35139999999998</v>
      </c>
      <c r="N25">
        <f>IFERROR(VLOOKUP($L25, $G$5:$I$31, 3, FALSE), "–")</f>
        <v>136.542</v>
      </c>
      <c r="O25">
        <f>IFERROR(VLOOKUP($L25, $B$5:$D$27, 2, FALSE), "–")</f>
        <v>156.893</v>
      </c>
      <c r="P25">
        <f>IFERROR(VLOOKUP($L25, $B$5:$D$27, 3, FALSE), "–")</f>
        <v>170.226</v>
      </c>
    </row>
    <row r="26" spans="2:16" x14ac:dyDescent="0.2">
      <c r="B26" t="s">
        <v>69</v>
      </c>
      <c r="C26">
        <v>5.0105000000000004E-2</v>
      </c>
      <c r="D26">
        <v>4.5999999999999999E-2</v>
      </c>
      <c r="G26" t="s">
        <v>20</v>
      </c>
      <c r="H26">
        <v>9060.7467500000002</v>
      </c>
      <c r="I26">
        <v>4287.6030000000001</v>
      </c>
      <c r="K26" t="str">
        <f>VLOOKUP(L26,kodai!A:B,2)</f>
        <v>Šri Lanka</v>
      </c>
      <c r="L26" t="s">
        <v>57</v>
      </c>
      <c r="M26">
        <f>IFERROR(VLOOKUP(L26, $G$5:$I$31, 2, FALSE), "–")</f>
        <v>1196</v>
      </c>
      <c r="N26">
        <f>IFERROR(VLOOKUP($L26, $G$5:$I$31, 3, FALSE), "–")</f>
        <v>609.96</v>
      </c>
      <c r="O26" t="str">
        <f>IFERROR(VLOOKUP($L26, $B$5:$D$27, 2, FALSE), "–")</f>
        <v>–</v>
      </c>
      <c r="P26" t="str">
        <f>IFERROR(VLOOKUP($L26, $B$5:$D$27, 3, FALSE), "–")</f>
        <v>–</v>
      </c>
    </row>
    <row r="27" spans="2:16" x14ac:dyDescent="0.2">
      <c r="B27" t="s">
        <v>70</v>
      </c>
      <c r="C27">
        <v>5.9</v>
      </c>
      <c r="D27">
        <v>3.6159999999999997</v>
      </c>
      <c r="G27" t="s">
        <v>59</v>
      </c>
      <c r="H27">
        <v>1752</v>
      </c>
      <c r="I27">
        <v>987.48</v>
      </c>
      <c r="K27" t="str">
        <f>VLOOKUP(L27,kodai!A:B,2)</f>
        <v>Švedija</v>
      </c>
      <c r="L27" t="s">
        <v>22</v>
      </c>
      <c r="M27">
        <f>IFERROR(VLOOKUP(L27, $G$5:$I$31, 2, FALSE), "–")</f>
        <v>631.71</v>
      </c>
      <c r="N27">
        <f>IFERROR(VLOOKUP($L27, $G$5:$I$31, 3, FALSE), "–")</f>
        <v>763.20699999999999</v>
      </c>
      <c r="O27">
        <f>IFERROR(VLOOKUP($L27, $B$5:$D$27, 2, FALSE), "–")</f>
        <v>376.07</v>
      </c>
      <c r="P27">
        <f>IFERROR(VLOOKUP($L27, $B$5:$D$27, 3, FALSE), "–")</f>
        <v>421.96199999999999</v>
      </c>
    </row>
    <row r="28" spans="2:16" x14ac:dyDescent="0.2">
      <c r="G28" t="s">
        <v>22</v>
      </c>
      <c r="H28">
        <v>631.71</v>
      </c>
      <c r="I28">
        <v>763.20699999999999</v>
      </c>
      <c r="K28" t="str">
        <f>VLOOKUP(L28,kodai!A:B,2)</f>
        <v>Šveicarija</v>
      </c>
      <c r="L28" t="s">
        <v>47</v>
      </c>
      <c r="M28">
        <f>IFERROR(VLOOKUP(L28, $G$5:$I$31, 2, FALSE), "–")</f>
        <v>0.04</v>
      </c>
      <c r="N28">
        <f>IFERROR(VLOOKUP($L28, $G$5:$I$31, 3, FALSE), "–")</f>
        <v>2.0369999999999999</v>
      </c>
      <c r="O28" t="str">
        <f>IFERROR(VLOOKUP($L28, $B$5:$D$27, 2, FALSE), "–")</f>
        <v>–</v>
      </c>
      <c r="P28" t="str">
        <f>IFERROR(VLOOKUP($L28, $B$5:$D$27, 3, FALSE), "–")</f>
        <v>–</v>
      </c>
    </row>
    <row r="29" spans="2:16" x14ac:dyDescent="0.2">
      <c r="G29" t="s">
        <v>62</v>
      </c>
      <c r="H29">
        <v>260</v>
      </c>
      <c r="I29">
        <v>132.6</v>
      </c>
      <c r="K29" t="str">
        <f>VLOOKUP(L29,kodai!A:B,2)</f>
        <v>Togas</v>
      </c>
      <c r="L29" t="s">
        <v>62</v>
      </c>
      <c r="M29">
        <f>IFERROR(VLOOKUP(L29, $G$5:$I$31, 2, FALSE), "–")</f>
        <v>260</v>
      </c>
      <c r="N29">
        <f>IFERROR(VLOOKUP($L29, $G$5:$I$31, 3, FALSE), "–")</f>
        <v>132.6</v>
      </c>
      <c r="O29" t="str">
        <f>IFERROR(VLOOKUP($L29, $B$5:$D$27, 2, FALSE), "–")</f>
        <v>–</v>
      </c>
      <c r="P29" t="str">
        <f>IFERROR(VLOOKUP($L29, $B$5:$D$27, 3, FALSE), "–")</f>
        <v>–</v>
      </c>
    </row>
    <row r="30" spans="2:16" x14ac:dyDescent="0.2">
      <c r="G30" t="s">
        <v>69</v>
      </c>
      <c r="H30">
        <v>0.20399999999999999</v>
      </c>
      <c r="I30">
        <v>0.42399999999999999</v>
      </c>
      <c r="K30" t="str">
        <f>VLOOKUP(L30,kodai!A:B,2)</f>
        <v>Ukraina</v>
      </c>
      <c r="L30" t="s">
        <v>79</v>
      </c>
      <c r="M30" t="str">
        <f>IFERROR(VLOOKUP(L30, $G$5:$I$31, 2, FALSE), "–")</f>
        <v>–</v>
      </c>
      <c r="N30" t="str">
        <f>IFERROR(VLOOKUP($L30, $G$5:$I$31, 3, FALSE), "–")</f>
        <v>–</v>
      </c>
      <c r="O30">
        <f>IFERROR(VLOOKUP($L30, $B$5:$D$27, 2, FALSE), "–")</f>
        <v>22</v>
      </c>
      <c r="P30">
        <f>IFERROR(VLOOKUP($L30, $B$5:$D$27, 3, FALSE), "–")</f>
        <v>12.32</v>
      </c>
    </row>
    <row r="31" spans="2:16" x14ac:dyDescent="0.2">
      <c r="G31" t="s">
        <v>70</v>
      </c>
      <c r="H31">
        <v>16.54</v>
      </c>
      <c r="I31">
        <v>9.7729999999999997</v>
      </c>
      <c r="K31" t="str">
        <f>VLOOKUP(L31,kodai!A:B,2)</f>
        <v>V.Samoa</v>
      </c>
      <c r="L31" t="s">
        <v>69</v>
      </c>
      <c r="M31">
        <f>IFERROR(VLOOKUP(L31, $G$5:$I$31, 2, FALSE), "–")</f>
        <v>0.20399999999999999</v>
      </c>
      <c r="N31">
        <f>IFERROR(VLOOKUP($L31, $G$5:$I$31, 3, FALSE), "–")</f>
        <v>0.42399999999999999</v>
      </c>
      <c r="O31">
        <f>IFERROR(VLOOKUP($L31, $B$5:$D$27, 2, FALSE), "–")</f>
        <v>5.0105000000000004E-2</v>
      </c>
      <c r="P31">
        <f>IFERROR(VLOOKUP($L31, $B$5:$D$27, 3, FALSE), "–")</f>
        <v>4.5999999999999999E-2</v>
      </c>
    </row>
    <row r="32" spans="2:16" x14ac:dyDescent="0.2">
      <c r="K32" t="str">
        <f>VLOOKUP(L32,kodai!A:B,2)</f>
        <v>Vengrija</v>
      </c>
      <c r="L32" t="s">
        <v>77</v>
      </c>
      <c r="M32" t="str">
        <f>IFERROR(VLOOKUP(L32, $G$5:$I$31, 2, FALSE), "–")</f>
        <v>–</v>
      </c>
      <c r="N32" t="str">
        <f>IFERROR(VLOOKUP($L32, $G$5:$I$31, 3, FALSE), "–")</f>
        <v>–</v>
      </c>
      <c r="O32">
        <f>IFERROR(VLOOKUP($L32, $B$5:$D$27, 2, FALSE), "–")</f>
        <v>167</v>
      </c>
      <c r="P32">
        <f>IFERROR(VLOOKUP($L32, $B$5:$D$27, 3, FALSE), "–")</f>
        <v>85.344999999999999</v>
      </c>
    </row>
    <row r="33" spans="2:16" x14ac:dyDescent="0.2">
      <c r="K33" t="str">
        <f>VLOOKUP(L33,kodai!A:B,2)</f>
        <v>Vokietija</v>
      </c>
      <c r="L33" t="s">
        <v>3</v>
      </c>
      <c r="M33">
        <f>IFERROR(VLOOKUP(L33, $G$5:$I$31, 2, FALSE), "–")</f>
        <v>71.760000000000005</v>
      </c>
      <c r="N33">
        <f>IFERROR(VLOOKUP($L33, $G$5:$I$31, 3, FALSE), "–")</f>
        <v>42.433999999999997</v>
      </c>
      <c r="O33">
        <f>IFERROR(VLOOKUP($L33, $B$5:$D$27, 2, FALSE), "–")</f>
        <v>646.55999999999995</v>
      </c>
      <c r="P33">
        <f>IFERROR(VLOOKUP($L33, $B$5:$D$27, 3, FALSE), "–")</f>
        <v>371.47900000000004</v>
      </c>
    </row>
    <row r="38" spans="2:16" ht="38.25" x14ac:dyDescent="0.2">
      <c r="B38" t="s">
        <v>84</v>
      </c>
      <c r="C38" t="s">
        <v>86</v>
      </c>
      <c r="D38" t="s">
        <v>85</v>
      </c>
      <c r="G38" s="64" t="s">
        <v>84</v>
      </c>
      <c r="H38" s="64" t="s">
        <v>88</v>
      </c>
      <c r="I38" s="64" t="s">
        <v>85</v>
      </c>
    </row>
    <row r="39" spans="2:16" x14ac:dyDescent="0.2">
      <c r="B39" t="s">
        <v>25</v>
      </c>
      <c r="C39">
        <v>2.5000000000000001E-3</v>
      </c>
      <c r="D39">
        <v>0.11600000000000001</v>
      </c>
      <c r="G39" t="s">
        <v>25</v>
      </c>
      <c r="H39">
        <v>1.7000000000000001E-2</v>
      </c>
      <c r="I39">
        <v>0.51600000000000001</v>
      </c>
      <c r="K39" t="str">
        <f>VLOOKUP(L39,kodai!A:B,2)</f>
        <v>Austrija</v>
      </c>
      <c r="L39" t="s">
        <v>25</v>
      </c>
      <c r="M39">
        <f>IFERROR(VLOOKUP(L39, $G$39:$I$50, 2, FALSE), "–")</f>
        <v>1.7000000000000001E-2</v>
      </c>
      <c r="N39">
        <f>IFERROR(VLOOKUP($L39, $G$39:$I$50, 3, FALSE), "–")</f>
        <v>0.51600000000000001</v>
      </c>
      <c r="O39">
        <f>IFERROR(VLOOKUP($L39, $B$39:$D$51, 2, FALSE), "–")</f>
        <v>2.5000000000000001E-3</v>
      </c>
      <c r="P39">
        <f>IFERROR(VLOOKUP($L39, $B$39:$D$51, 3, FALSE), "–")</f>
        <v>0.11600000000000001</v>
      </c>
    </row>
    <row r="40" spans="2:16" x14ac:dyDescent="0.2">
      <c r="B40" t="s">
        <v>3</v>
      </c>
      <c r="C40">
        <v>5.7250000000000002E-2</v>
      </c>
      <c r="D40">
        <v>0.64700000000000002</v>
      </c>
      <c r="G40" t="s">
        <v>3</v>
      </c>
      <c r="H40">
        <v>6.4909999999999997</v>
      </c>
      <c r="I40">
        <v>17.25</v>
      </c>
      <c r="K40" t="str">
        <f>VLOOKUP(L40,kodai!A:B,2)</f>
        <v>Danija</v>
      </c>
      <c r="L40" t="s">
        <v>5</v>
      </c>
      <c r="M40">
        <f>IFERROR(VLOOKUP(L40, $G$39:$I$50, 2, FALSE), "–")</f>
        <v>1.202</v>
      </c>
      <c r="N40">
        <f>IFERROR(VLOOKUP($L40, $G$39:$I$50, 3, FALSE), "–")</f>
        <v>3.3570000000000002</v>
      </c>
      <c r="O40">
        <f>IFERROR(VLOOKUP($L40, $B$39:$D$51, 2, FALSE), "–")</f>
        <v>0.92500000000000004</v>
      </c>
      <c r="P40">
        <f>IFERROR(VLOOKUP($L40, $B$39:$D$51, 3, FALSE), "–")</f>
        <v>2.6240000000000001</v>
      </c>
    </row>
    <row r="41" spans="2:16" x14ac:dyDescent="0.2">
      <c r="B41" t="s">
        <v>5</v>
      </c>
      <c r="C41">
        <v>0.92500000000000004</v>
      </c>
      <c r="D41">
        <v>2.6240000000000001</v>
      </c>
      <c r="G41" t="s">
        <v>5</v>
      </c>
      <c r="H41">
        <v>1.202</v>
      </c>
      <c r="I41">
        <v>3.3570000000000002</v>
      </c>
      <c r="K41" t="str">
        <f>VLOOKUP(L41,kodai!A:B,2)</f>
        <v>Estija</v>
      </c>
      <c r="L41" t="s">
        <v>7</v>
      </c>
      <c r="M41">
        <f>IFERROR(VLOOKUP(L41, $G$39:$I$50, 2, FALSE), "–")</f>
        <v>5.226</v>
      </c>
      <c r="N41">
        <f>IFERROR(VLOOKUP($L41, $G$39:$I$50, 3, FALSE), "–")</f>
        <v>12.986000000000001</v>
      </c>
      <c r="O41">
        <f>IFERROR(VLOOKUP($L41, $B$39:$D$51, 2, FALSE), "–")</f>
        <v>0.92200000000000004</v>
      </c>
      <c r="P41">
        <f>IFERROR(VLOOKUP($L41, $B$39:$D$51, 3, FALSE), "–")</f>
        <v>1.96</v>
      </c>
    </row>
    <row r="42" spans="2:16" x14ac:dyDescent="0.2">
      <c r="B42" t="s">
        <v>7</v>
      </c>
      <c r="C42">
        <v>0.92200000000000004</v>
      </c>
      <c r="D42">
        <v>1.96</v>
      </c>
      <c r="G42" t="s">
        <v>7</v>
      </c>
      <c r="H42">
        <v>5.226</v>
      </c>
      <c r="I42">
        <v>12.986000000000001</v>
      </c>
      <c r="K42" t="str">
        <f>VLOOKUP(L42,kodai!A:B,2)</f>
        <v>Italija</v>
      </c>
      <c r="L42" t="s">
        <v>14</v>
      </c>
      <c r="M42">
        <f>IFERROR(VLOOKUP(L42, $G$39:$I$50, 2, FALSE), "–")</f>
        <v>4.6399999999999997</v>
      </c>
      <c r="N42">
        <f>IFERROR(VLOOKUP($L42, $G$39:$I$50, 3, FALSE), "–")</f>
        <v>10.467000000000001</v>
      </c>
      <c r="O42">
        <f>IFERROR(VLOOKUP($L42, $B$39:$D$51, 2, FALSE), "–")</f>
        <v>2.7240000000000002</v>
      </c>
      <c r="P42">
        <f>IFERROR(VLOOKUP($L42, $B$39:$D$51, 3, FALSE), "–")</f>
        <v>7.7380000000000004</v>
      </c>
    </row>
    <row r="43" spans="2:16" x14ac:dyDescent="0.2">
      <c r="B43" t="s">
        <v>9</v>
      </c>
      <c r="C43">
        <v>2.52</v>
      </c>
      <c r="D43">
        <v>4.1340000000000003</v>
      </c>
      <c r="G43" t="s">
        <v>9</v>
      </c>
      <c r="H43">
        <v>5.3579999999999997</v>
      </c>
      <c r="I43">
        <v>9.2370000000000001</v>
      </c>
      <c r="K43" t="str">
        <f>VLOOKUP(L43,kodai!A:B,2)</f>
        <v>Kosovas</v>
      </c>
      <c r="L43" t="s">
        <v>70</v>
      </c>
      <c r="M43">
        <f>IFERROR(VLOOKUP(L43, $G$39:$I$50, 2, FALSE), "–")</f>
        <v>5.0000000000000001E-4</v>
      </c>
      <c r="N43">
        <f>IFERROR(VLOOKUP($L43, $G$39:$I$50, 3, FALSE), "–")</f>
        <v>1.2999999999999999E-2</v>
      </c>
      <c r="O43" t="str">
        <f>IFERROR(VLOOKUP($L43, $B$39:$D$51, 2, FALSE), "–")</f>
        <v>–</v>
      </c>
      <c r="P43" t="str">
        <f>IFERROR(VLOOKUP($L43, $B$39:$D$51, 3, FALSE), "–")</f>
        <v>–</v>
      </c>
    </row>
    <row r="44" spans="2:16" x14ac:dyDescent="0.2">
      <c r="B44" t="s">
        <v>77</v>
      </c>
      <c r="C44">
        <v>0.02</v>
      </c>
      <c r="D44">
        <v>6.2E-2</v>
      </c>
      <c r="G44" t="s">
        <v>14</v>
      </c>
      <c r="H44">
        <v>4.6399999999999997</v>
      </c>
      <c r="I44">
        <v>10.467000000000001</v>
      </c>
      <c r="K44" t="str">
        <f>VLOOKUP(L44,kodai!A:B,2)</f>
        <v>Latvija</v>
      </c>
      <c r="L44" t="s">
        <v>16</v>
      </c>
      <c r="M44">
        <f>IFERROR(VLOOKUP(L44, $G$39:$I$50, 2, FALSE), "–")</f>
        <v>89.208640000000003</v>
      </c>
      <c r="N44">
        <f>IFERROR(VLOOKUP($L44, $G$39:$I$50, 3, FALSE), "–")</f>
        <v>56.436999999999998</v>
      </c>
      <c r="O44">
        <f>IFERROR(VLOOKUP($L44, $B$39:$D$51, 2, FALSE), "–")</f>
        <v>42.607750000000003</v>
      </c>
      <c r="P44">
        <f>IFERROR(VLOOKUP($L44, $B$39:$D$51, 3, FALSE), "–")</f>
        <v>26.209</v>
      </c>
    </row>
    <row r="45" spans="2:16" x14ac:dyDescent="0.2">
      <c r="B45" t="s">
        <v>14</v>
      </c>
      <c r="C45">
        <v>2.7240000000000002</v>
      </c>
      <c r="D45">
        <v>7.7380000000000004</v>
      </c>
      <c r="G45" t="s">
        <v>16</v>
      </c>
      <c r="H45">
        <v>89.208640000000003</v>
      </c>
      <c r="I45">
        <v>56.436999999999998</v>
      </c>
      <c r="K45" t="str">
        <f>VLOOKUP(L45,kodai!A:B,2)</f>
        <v>Lenkija</v>
      </c>
      <c r="L45" t="s">
        <v>20</v>
      </c>
      <c r="M45">
        <f>IFERROR(VLOOKUP(L45, $G$39:$I$50, 2, FALSE), "–")</f>
        <v>1897.673</v>
      </c>
      <c r="N45">
        <f>IFERROR(VLOOKUP($L45, $G$39:$I$50, 3, FALSE), "–")</f>
        <v>1121.67</v>
      </c>
      <c r="O45">
        <f>IFERROR(VLOOKUP($L45, $B$39:$D$51, 2, FALSE), "–")</f>
        <v>1132.6489999999999</v>
      </c>
      <c r="P45">
        <f>IFERROR(VLOOKUP($L45, $B$39:$D$51, 3, FALSE), "–")</f>
        <v>567.10599999999999</v>
      </c>
    </row>
    <row r="46" spans="2:16" x14ac:dyDescent="0.2">
      <c r="B46" t="s">
        <v>16</v>
      </c>
      <c r="C46">
        <v>42.607750000000003</v>
      </c>
      <c r="D46">
        <v>26.209</v>
      </c>
      <c r="G46" t="s">
        <v>18</v>
      </c>
      <c r="H46">
        <v>5.0000000000000001E-3</v>
      </c>
      <c r="I46">
        <v>4.3999999999999997E-2</v>
      </c>
      <c r="K46" t="str">
        <f>VLOOKUP(L46,kodai!A:B,2)</f>
        <v>Nyderlandai</v>
      </c>
      <c r="L46" t="s">
        <v>18</v>
      </c>
      <c r="M46">
        <f>IFERROR(VLOOKUP(L46, $G$39:$I$50, 2, FALSE), "–")</f>
        <v>5.0000000000000001E-3</v>
      </c>
      <c r="N46">
        <f>IFERROR(VLOOKUP($L46, $G$39:$I$50, 3, FALSE), "–")</f>
        <v>4.3999999999999997E-2</v>
      </c>
      <c r="O46">
        <f>IFERROR(VLOOKUP($L46, $B$39:$D$51, 2, FALSE), "–")</f>
        <v>3.0859999999999999</v>
      </c>
      <c r="P46">
        <f>IFERROR(VLOOKUP($L46, $B$39:$D$51, 3, FALSE), "–")</f>
        <v>10.887</v>
      </c>
    </row>
    <row r="47" spans="2:16" x14ac:dyDescent="0.2">
      <c r="B47" t="s">
        <v>18</v>
      </c>
      <c r="C47">
        <v>3.0859999999999999</v>
      </c>
      <c r="D47">
        <v>10.887</v>
      </c>
      <c r="G47" t="s">
        <v>20</v>
      </c>
      <c r="H47">
        <v>1897.673</v>
      </c>
      <c r="I47">
        <v>1121.67</v>
      </c>
      <c r="K47" t="str">
        <f>VLOOKUP(L47,kodai!A:B,2)</f>
        <v>Paragvajus</v>
      </c>
      <c r="L47" t="s">
        <v>87</v>
      </c>
      <c r="M47" t="str">
        <f>IFERROR(VLOOKUP(L47, $G$39:$I$50, 2, FALSE), "–")</f>
        <v>–</v>
      </c>
      <c r="N47" t="str">
        <f>IFERROR(VLOOKUP($L47, $G$39:$I$50, 3, FALSE), "–")</f>
        <v>–</v>
      </c>
      <c r="O47">
        <f>IFERROR(VLOOKUP($L47, $B$39:$D$51, 2, FALSE), "–")</f>
        <v>60</v>
      </c>
      <c r="P47">
        <f>IFERROR(VLOOKUP($L47, $B$39:$D$51, 3, FALSE), "–")</f>
        <v>49.098999999999997</v>
      </c>
    </row>
    <row r="48" spans="2:16" x14ac:dyDescent="0.2">
      <c r="B48" t="s">
        <v>20</v>
      </c>
      <c r="C48">
        <v>1132.6489999999999</v>
      </c>
      <c r="D48">
        <v>567.10599999999999</v>
      </c>
      <c r="G48" t="s">
        <v>59</v>
      </c>
      <c r="H48">
        <v>0.08</v>
      </c>
      <c r="I48">
        <v>0.26500000000000001</v>
      </c>
      <c r="K48" t="str">
        <f>VLOOKUP(L48,kodai!A:B,2)</f>
        <v>Rumunija</v>
      </c>
      <c r="L48" t="s">
        <v>59</v>
      </c>
      <c r="M48">
        <f>IFERROR(VLOOKUP(L48, $G$39:$I$50, 2, FALSE), "–")</f>
        <v>0.08</v>
      </c>
      <c r="N48">
        <f>IFERROR(VLOOKUP($L48, $G$39:$I$50, 3, FALSE), "–")</f>
        <v>0.26500000000000001</v>
      </c>
      <c r="O48">
        <f>IFERROR(VLOOKUP($L48, $B$39:$D$51, 2, FALSE), "–")</f>
        <v>0.08</v>
      </c>
      <c r="P48">
        <f>IFERROR(VLOOKUP($L48, $B$39:$D$51, 3, FALSE), "–")</f>
        <v>0.26500000000000001</v>
      </c>
    </row>
    <row r="49" spans="2:16" x14ac:dyDescent="0.2">
      <c r="B49" t="s">
        <v>87</v>
      </c>
      <c r="C49">
        <v>60</v>
      </c>
      <c r="D49">
        <v>49.098999999999997</v>
      </c>
      <c r="G49" t="s">
        <v>22</v>
      </c>
      <c r="H49">
        <v>10.220000000000001</v>
      </c>
      <c r="I49">
        <v>15.506</v>
      </c>
      <c r="K49" t="str">
        <f>VLOOKUP(L49,kodai!A:B,2)</f>
        <v>Suomija</v>
      </c>
      <c r="L49" t="s">
        <v>9</v>
      </c>
      <c r="M49">
        <f>IFERROR(VLOOKUP(L49, $G$39:$I$50, 2, FALSE), "–")</f>
        <v>5.3579999999999997</v>
      </c>
      <c r="N49">
        <f>IFERROR(VLOOKUP($L49, $G$39:$I$50, 3, FALSE), "–")</f>
        <v>9.2370000000000001</v>
      </c>
      <c r="O49">
        <f>IFERROR(VLOOKUP($L49, $B$39:$D$51, 2, FALSE), "–")</f>
        <v>2.52</v>
      </c>
      <c r="P49">
        <f>IFERROR(VLOOKUP($L49, $B$39:$D$51, 3, FALSE), "–")</f>
        <v>4.1340000000000003</v>
      </c>
    </row>
    <row r="50" spans="2:16" x14ac:dyDescent="0.2">
      <c r="B50" t="s">
        <v>59</v>
      </c>
      <c r="C50">
        <v>0.08</v>
      </c>
      <c r="D50">
        <v>0.26500000000000001</v>
      </c>
      <c r="G50" t="s">
        <v>70</v>
      </c>
      <c r="H50">
        <v>5.0000000000000001E-4</v>
      </c>
      <c r="I50">
        <v>1.2999999999999999E-2</v>
      </c>
      <c r="K50" t="str">
        <f>VLOOKUP(L50,kodai!A:B,2)</f>
        <v>Švedija</v>
      </c>
      <c r="L50" t="s">
        <v>22</v>
      </c>
      <c r="M50">
        <f>IFERROR(VLOOKUP(L50, $G$39:$I$50, 2, FALSE), "–")</f>
        <v>10.220000000000001</v>
      </c>
      <c r="N50">
        <f>IFERROR(VLOOKUP($L50, $G$39:$I$50, 3, FALSE), "–")</f>
        <v>15.506</v>
      </c>
      <c r="O50">
        <f>IFERROR(VLOOKUP($L50, $B$39:$D$51, 2, FALSE), "–")</f>
        <v>8.2620000000000005</v>
      </c>
      <c r="P50">
        <f>IFERROR(VLOOKUP($L50, $B$39:$D$51, 3, FALSE), "–")</f>
        <v>11.757</v>
      </c>
    </row>
    <row r="51" spans="2:16" x14ac:dyDescent="0.2">
      <c r="B51" t="s">
        <v>22</v>
      </c>
      <c r="C51">
        <v>8.2620000000000005</v>
      </c>
      <c r="D51">
        <v>11.757</v>
      </c>
      <c r="K51" t="str">
        <f>VLOOKUP(L51,kodai!A:B,2)</f>
        <v>Vengrija</v>
      </c>
      <c r="L51" t="s">
        <v>77</v>
      </c>
      <c r="M51" t="str">
        <f>IFERROR(VLOOKUP(L51, $G$39:$I$50, 2, FALSE), "–")</f>
        <v>–</v>
      </c>
      <c r="N51" t="str">
        <f>IFERROR(VLOOKUP($L51, $G$39:$I$50, 3, FALSE), "–")</f>
        <v>–</v>
      </c>
      <c r="O51">
        <f>IFERROR(VLOOKUP($L51, $B$39:$D$51, 2, FALSE), "–")</f>
        <v>0.02</v>
      </c>
      <c r="P51">
        <f>IFERROR(VLOOKUP($L51, $B$39:$D$51, 3, FALSE), "–")</f>
        <v>6.2E-2</v>
      </c>
    </row>
    <row r="52" spans="2:16" x14ac:dyDescent="0.2">
      <c r="K52" t="str">
        <f>VLOOKUP(L52,kodai!A:B,2)</f>
        <v>Vokietija</v>
      </c>
      <c r="L52" t="s">
        <v>3</v>
      </c>
      <c r="M52">
        <f>IFERROR(VLOOKUP(L52, $G$39:$I$50, 2, FALSE), "–")</f>
        <v>6.4909999999999997</v>
      </c>
      <c r="N52">
        <f>IFERROR(VLOOKUP($L52, $G$39:$I$50, 3, FALSE), "–")</f>
        <v>17.25</v>
      </c>
      <c r="O52">
        <f>IFERROR(VLOOKUP($L52, $B$39:$D$51, 2, FALSE), "–")</f>
        <v>5.7250000000000002E-2</v>
      </c>
      <c r="P52">
        <f>IFERROR(VLOOKUP($L52, $B$39:$D$51, 3, FALSE), "–")</f>
        <v>0.64700000000000002</v>
      </c>
    </row>
  </sheetData>
  <sortState xmlns:xlrd2="http://schemas.microsoft.com/office/spreadsheetml/2017/richdata2" ref="K39:P52">
    <sortCondition ref="K39:K5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65272-FBD0-4C96-A67B-38EF493BFBFC}">
  <dimension ref="A1:B255"/>
  <sheetViews>
    <sheetView topLeftCell="A82" workbookViewId="0">
      <selection activeCell="E95" sqref="A1:XFD1048576"/>
    </sheetView>
  </sheetViews>
  <sheetFormatPr defaultRowHeight="12.75" x14ac:dyDescent="0.2"/>
  <sheetData>
    <row r="1" spans="1:2" x14ac:dyDescent="0.2">
      <c r="A1" t="s">
        <v>91</v>
      </c>
      <c r="B1" t="s">
        <v>24</v>
      </c>
    </row>
    <row r="2" spans="1:2" ht="15" x14ac:dyDescent="0.25">
      <c r="A2" t="s">
        <v>92</v>
      </c>
      <c r="B2" s="65" t="s">
        <v>93</v>
      </c>
    </row>
    <row r="3" spans="1:2" ht="15" x14ac:dyDescent="0.25">
      <c r="A3" t="s">
        <v>94</v>
      </c>
      <c r="B3" s="65" t="s">
        <v>95</v>
      </c>
    </row>
    <row r="4" spans="1:2" ht="15" x14ac:dyDescent="0.25">
      <c r="A4" t="s">
        <v>96</v>
      </c>
      <c r="B4" s="65" t="s">
        <v>97</v>
      </c>
    </row>
    <row r="5" spans="1:2" ht="15" x14ac:dyDescent="0.25">
      <c r="A5" t="s">
        <v>98</v>
      </c>
      <c r="B5" s="65" t="s">
        <v>99</v>
      </c>
    </row>
    <row r="6" spans="1:2" ht="15" x14ac:dyDescent="0.25">
      <c r="A6" t="s">
        <v>100</v>
      </c>
      <c r="B6" s="65" t="s">
        <v>101</v>
      </c>
    </row>
    <row r="7" spans="1:2" ht="15" x14ac:dyDescent="0.25">
      <c r="A7" t="s">
        <v>102</v>
      </c>
      <c r="B7" s="65" t="s">
        <v>103</v>
      </c>
    </row>
    <row r="8" spans="1:2" ht="15" x14ac:dyDescent="0.25">
      <c r="A8" t="s">
        <v>104</v>
      </c>
      <c r="B8" s="65" t="s">
        <v>105</v>
      </c>
    </row>
    <row r="9" spans="1:2" ht="15" x14ac:dyDescent="0.25">
      <c r="A9" t="s">
        <v>106</v>
      </c>
      <c r="B9" s="65" t="s">
        <v>107</v>
      </c>
    </row>
    <row r="10" spans="1:2" ht="15" x14ac:dyDescent="0.25">
      <c r="A10" t="s">
        <v>108</v>
      </c>
      <c r="B10" s="65" t="s">
        <v>109</v>
      </c>
    </row>
    <row r="11" spans="1:2" ht="15" x14ac:dyDescent="0.25">
      <c r="A11" t="s">
        <v>110</v>
      </c>
      <c r="B11" s="65" t="s">
        <v>111</v>
      </c>
    </row>
    <row r="12" spans="1:2" ht="15" x14ac:dyDescent="0.25">
      <c r="A12" t="s">
        <v>112</v>
      </c>
      <c r="B12" s="65" t="s">
        <v>113</v>
      </c>
    </row>
    <row r="13" spans="1:2" ht="15" x14ac:dyDescent="0.25">
      <c r="A13" t="s">
        <v>114</v>
      </c>
      <c r="B13" s="65" t="s">
        <v>115</v>
      </c>
    </row>
    <row r="14" spans="1:2" ht="15" x14ac:dyDescent="0.25">
      <c r="A14" t="s">
        <v>25</v>
      </c>
      <c r="B14" s="65" t="s">
        <v>26</v>
      </c>
    </row>
    <row r="15" spans="1:2" ht="15" x14ac:dyDescent="0.25">
      <c r="A15" t="s">
        <v>116</v>
      </c>
      <c r="B15" s="65" t="s">
        <v>117</v>
      </c>
    </row>
    <row r="16" spans="1:2" ht="15" x14ac:dyDescent="0.25">
      <c r="A16" t="s">
        <v>118</v>
      </c>
      <c r="B16" s="65" t="s">
        <v>119</v>
      </c>
    </row>
    <row r="17" spans="1:2" ht="15" x14ac:dyDescent="0.25">
      <c r="A17" t="s">
        <v>120</v>
      </c>
      <c r="B17" s="65" t="s">
        <v>121</v>
      </c>
    </row>
    <row r="18" spans="1:2" ht="15" x14ac:dyDescent="0.25">
      <c r="A18" t="s">
        <v>122</v>
      </c>
      <c r="B18" s="65" t="s">
        <v>123</v>
      </c>
    </row>
    <row r="19" spans="1:2" ht="15" x14ac:dyDescent="0.25">
      <c r="A19" t="s">
        <v>124</v>
      </c>
      <c r="B19" s="65" t="s">
        <v>125</v>
      </c>
    </row>
    <row r="20" spans="1:2" ht="15" x14ac:dyDescent="0.25">
      <c r="A20" t="s">
        <v>126</v>
      </c>
      <c r="B20" s="65" t="s">
        <v>127</v>
      </c>
    </row>
    <row r="21" spans="1:2" ht="15" x14ac:dyDescent="0.25">
      <c r="A21" t="s">
        <v>27</v>
      </c>
      <c r="B21" s="65" t="s">
        <v>28</v>
      </c>
    </row>
    <row r="22" spans="1:2" ht="15" x14ac:dyDescent="0.25">
      <c r="A22" t="s">
        <v>128</v>
      </c>
      <c r="B22" s="65" t="s">
        <v>129</v>
      </c>
    </row>
    <row r="23" spans="1:2" ht="15" x14ac:dyDescent="0.25">
      <c r="A23" t="s">
        <v>34</v>
      </c>
      <c r="B23" s="65" t="s">
        <v>43</v>
      </c>
    </row>
    <row r="24" spans="1:2" ht="15" x14ac:dyDescent="0.25">
      <c r="A24" t="s">
        <v>130</v>
      </c>
      <c r="B24" s="65" t="s">
        <v>131</v>
      </c>
    </row>
    <row r="25" spans="1:2" ht="15" x14ac:dyDescent="0.25">
      <c r="A25" t="s">
        <v>132</v>
      </c>
      <c r="B25" s="65" t="s">
        <v>133</v>
      </c>
    </row>
    <row r="26" spans="1:2" ht="15" x14ac:dyDescent="0.25">
      <c r="A26" t="s">
        <v>32</v>
      </c>
      <c r="B26" s="65" t="s">
        <v>33</v>
      </c>
    </row>
    <row r="27" spans="1:2" ht="15" x14ac:dyDescent="0.25">
      <c r="A27" t="s">
        <v>134</v>
      </c>
      <c r="B27" s="65" t="s">
        <v>135</v>
      </c>
    </row>
    <row r="28" spans="1:2" ht="15" x14ac:dyDescent="0.25">
      <c r="A28" t="s">
        <v>136</v>
      </c>
      <c r="B28" s="65" t="s">
        <v>137</v>
      </c>
    </row>
    <row r="29" spans="1:2" ht="15" x14ac:dyDescent="0.25">
      <c r="A29" t="s">
        <v>138</v>
      </c>
      <c r="B29" s="65" t="s">
        <v>139</v>
      </c>
    </row>
    <row r="30" spans="1:2" ht="15" x14ac:dyDescent="0.25">
      <c r="A30" t="s">
        <v>140</v>
      </c>
      <c r="B30" s="65" t="s">
        <v>141</v>
      </c>
    </row>
    <row r="31" spans="1:2" ht="15" x14ac:dyDescent="0.25">
      <c r="A31" t="s">
        <v>142</v>
      </c>
      <c r="B31" s="65" t="s">
        <v>143</v>
      </c>
    </row>
    <row r="32" spans="1:2" ht="15" x14ac:dyDescent="0.25">
      <c r="A32" t="s">
        <v>144</v>
      </c>
      <c r="B32" s="65" t="s">
        <v>145</v>
      </c>
    </row>
    <row r="33" spans="1:2" ht="15" x14ac:dyDescent="0.25">
      <c r="A33" t="s">
        <v>146</v>
      </c>
      <c r="B33" s="65" t="s">
        <v>147</v>
      </c>
    </row>
    <row r="34" spans="1:2" ht="15" x14ac:dyDescent="0.25">
      <c r="A34" t="s">
        <v>148</v>
      </c>
      <c r="B34" s="65" t="s">
        <v>149</v>
      </c>
    </row>
    <row r="35" spans="1:2" ht="15" x14ac:dyDescent="0.25">
      <c r="A35" t="s">
        <v>150</v>
      </c>
      <c r="B35" s="65" t="s">
        <v>151</v>
      </c>
    </row>
    <row r="36" spans="1:2" ht="15" x14ac:dyDescent="0.25">
      <c r="A36" t="s">
        <v>152</v>
      </c>
      <c r="B36" s="65" t="s">
        <v>153</v>
      </c>
    </row>
    <row r="37" spans="1:2" ht="15" x14ac:dyDescent="0.25">
      <c r="A37" t="s">
        <v>48</v>
      </c>
      <c r="B37" s="65" t="s">
        <v>49</v>
      </c>
    </row>
    <row r="38" spans="1:2" ht="15" x14ac:dyDescent="0.25">
      <c r="A38" t="s">
        <v>154</v>
      </c>
      <c r="B38" s="65" t="s">
        <v>155</v>
      </c>
    </row>
    <row r="39" spans="1:2" ht="15" x14ac:dyDescent="0.25">
      <c r="A39" t="s">
        <v>156</v>
      </c>
      <c r="B39" s="65" t="s">
        <v>157</v>
      </c>
    </row>
    <row r="40" spans="1:2" ht="15" x14ac:dyDescent="0.25">
      <c r="A40" t="s">
        <v>158</v>
      </c>
      <c r="B40" s="65" t="s">
        <v>159</v>
      </c>
    </row>
    <row r="41" spans="1:2" ht="15" x14ac:dyDescent="0.25">
      <c r="A41" t="s">
        <v>47</v>
      </c>
      <c r="B41" s="65" t="s">
        <v>50</v>
      </c>
    </row>
    <row r="42" spans="1:2" ht="15" x14ac:dyDescent="0.25">
      <c r="A42" t="s">
        <v>160</v>
      </c>
      <c r="B42" s="65" t="s">
        <v>161</v>
      </c>
    </row>
    <row r="43" spans="1:2" ht="15" x14ac:dyDescent="0.25">
      <c r="A43" t="s">
        <v>162</v>
      </c>
      <c r="B43" s="65" t="s">
        <v>163</v>
      </c>
    </row>
    <row r="44" spans="1:2" ht="15" x14ac:dyDescent="0.25">
      <c r="A44" t="s">
        <v>164</v>
      </c>
      <c r="B44" s="65" t="s">
        <v>165</v>
      </c>
    </row>
    <row r="45" spans="1:2" ht="15" x14ac:dyDescent="0.25">
      <c r="A45" t="s">
        <v>166</v>
      </c>
      <c r="B45" s="65" t="s">
        <v>167</v>
      </c>
    </row>
    <row r="46" spans="1:2" ht="15" x14ac:dyDescent="0.25">
      <c r="A46" t="s">
        <v>168</v>
      </c>
      <c r="B46" s="65" t="s">
        <v>169</v>
      </c>
    </row>
    <row r="47" spans="1:2" ht="15" x14ac:dyDescent="0.25">
      <c r="A47" t="s">
        <v>170</v>
      </c>
      <c r="B47" s="65" t="s">
        <v>171</v>
      </c>
    </row>
    <row r="48" spans="1:2" ht="15" x14ac:dyDescent="0.25">
      <c r="A48" t="s">
        <v>172</v>
      </c>
      <c r="B48" s="65" t="s">
        <v>173</v>
      </c>
    </row>
    <row r="49" spans="1:2" ht="15" x14ac:dyDescent="0.25">
      <c r="A49" t="s">
        <v>174</v>
      </c>
      <c r="B49" s="65" t="s">
        <v>175</v>
      </c>
    </row>
    <row r="50" spans="1:2" ht="15" x14ac:dyDescent="0.25">
      <c r="A50" t="s">
        <v>176</v>
      </c>
      <c r="B50" s="65" t="s">
        <v>177</v>
      </c>
    </row>
    <row r="51" spans="1:2" ht="15" x14ac:dyDescent="0.25">
      <c r="A51" t="s">
        <v>178</v>
      </c>
      <c r="B51" s="65" t="s">
        <v>179</v>
      </c>
    </row>
    <row r="52" spans="1:2" ht="15" x14ac:dyDescent="0.25">
      <c r="A52" t="s">
        <v>180</v>
      </c>
      <c r="B52" s="65" t="s">
        <v>181</v>
      </c>
    </row>
    <row r="53" spans="1:2" ht="15" x14ac:dyDescent="0.25">
      <c r="A53" t="s">
        <v>2</v>
      </c>
      <c r="B53" s="65" t="s">
        <v>38</v>
      </c>
    </row>
    <row r="54" spans="1:2" ht="15" x14ac:dyDescent="0.25">
      <c r="A54" t="s">
        <v>3</v>
      </c>
      <c r="B54" s="65" t="s">
        <v>4</v>
      </c>
    </row>
    <row r="55" spans="1:2" ht="15" x14ac:dyDescent="0.25">
      <c r="A55" t="s">
        <v>182</v>
      </c>
      <c r="B55" s="65" t="s">
        <v>183</v>
      </c>
    </row>
    <row r="56" spans="1:2" ht="15" x14ac:dyDescent="0.25">
      <c r="A56" t="s">
        <v>5</v>
      </c>
      <c r="B56" s="65" t="s">
        <v>6</v>
      </c>
    </row>
    <row r="57" spans="1:2" ht="15" x14ac:dyDescent="0.25">
      <c r="A57" t="s">
        <v>184</v>
      </c>
      <c r="B57" s="65" t="s">
        <v>185</v>
      </c>
    </row>
    <row r="58" spans="1:2" ht="15" x14ac:dyDescent="0.25">
      <c r="A58" t="s">
        <v>186</v>
      </c>
      <c r="B58" s="65" t="s">
        <v>187</v>
      </c>
    </row>
    <row r="59" spans="1:2" ht="15" x14ac:dyDescent="0.25">
      <c r="A59" t="s">
        <v>188</v>
      </c>
      <c r="B59" s="65" t="s">
        <v>189</v>
      </c>
    </row>
    <row r="60" spans="1:2" ht="15" x14ac:dyDescent="0.25">
      <c r="A60" t="s">
        <v>190</v>
      </c>
      <c r="B60" s="65" t="s">
        <v>191</v>
      </c>
    </row>
    <row r="61" spans="1:2" ht="15" x14ac:dyDescent="0.25">
      <c r="A61" t="s">
        <v>7</v>
      </c>
      <c r="B61" s="65" t="s">
        <v>8</v>
      </c>
    </row>
    <row r="62" spans="1:2" ht="15" x14ac:dyDescent="0.25">
      <c r="A62" t="s">
        <v>192</v>
      </c>
      <c r="B62" s="65" t="s">
        <v>193</v>
      </c>
    </row>
    <row r="63" spans="1:2" ht="15" x14ac:dyDescent="0.25">
      <c r="A63" t="s">
        <v>194</v>
      </c>
      <c r="B63" s="65" t="s">
        <v>195</v>
      </c>
    </row>
    <row r="64" spans="1:2" ht="15" x14ac:dyDescent="0.25">
      <c r="A64" t="s">
        <v>196</v>
      </c>
      <c r="B64" s="65" t="s">
        <v>197</v>
      </c>
    </row>
    <row r="65" spans="1:2" ht="15" x14ac:dyDescent="0.25">
      <c r="A65" t="s">
        <v>198</v>
      </c>
      <c r="B65" s="65" t="s">
        <v>199</v>
      </c>
    </row>
    <row r="66" spans="1:2" ht="15" x14ac:dyDescent="0.25">
      <c r="A66" t="s">
        <v>200</v>
      </c>
      <c r="B66" s="65" t="s">
        <v>201</v>
      </c>
    </row>
    <row r="67" spans="1:2" ht="15" x14ac:dyDescent="0.25">
      <c r="A67" t="s">
        <v>9</v>
      </c>
      <c r="B67" s="65" t="s">
        <v>10</v>
      </c>
    </row>
    <row r="68" spans="1:2" ht="15" x14ac:dyDescent="0.25">
      <c r="A68" t="s">
        <v>202</v>
      </c>
      <c r="B68" s="65" t="s">
        <v>203</v>
      </c>
    </row>
    <row r="69" spans="1:2" ht="15" x14ac:dyDescent="0.25">
      <c r="A69" t="s">
        <v>204</v>
      </c>
      <c r="B69" s="65" t="s">
        <v>205</v>
      </c>
    </row>
    <row r="70" spans="1:2" ht="15" x14ac:dyDescent="0.25">
      <c r="A70" t="s">
        <v>206</v>
      </c>
      <c r="B70" s="65" t="s">
        <v>207</v>
      </c>
    </row>
    <row r="71" spans="1:2" ht="15" x14ac:dyDescent="0.25">
      <c r="A71" t="s">
        <v>208</v>
      </c>
      <c r="B71" s="65" t="s">
        <v>209</v>
      </c>
    </row>
    <row r="72" spans="1:2" ht="15" x14ac:dyDescent="0.25">
      <c r="A72" t="s">
        <v>36</v>
      </c>
      <c r="B72" s="65" t="s">
        <v>37</v>
      </c>
    </row>
    <row r="73" spans="1:2" ht="15" x14ac:dyDescent="0.25">
      <c r="A73" t="s">
        <v>210</v>
      </c>
      <c r="B73" s="65" t="s">
        <v>211</v>
      </c>
    </row>
    <row r="74" spans="1:2" ht="15" x14ac:dyDescent="0.25">
      <c r="A74" t="s">
        <v>212</v>
      </c>
      <c r="B74" s="65" t="s">
        <v>213</v>
      </c>
    </row>
    <row r="75" spans="1:2" x14ac:dyDescent="0.2">
      <c r="A75" t="s">
        <v>214</v>
      </c>
      <c r="B75" t="s">
        <v>215</v>
      </c>
    </row>
    <row r="76" spans="1:2" ht="15" x14ac:dyDescent="0.25">
      <c r="A76" t="s">
        <v>216</v>
      </c>
      <c r="B76" s="65" t="s">
        <v>217</v>
      </c>
    </row>
    <row r="77" spans="1:2" ht="15" x14ac:dyDescent="0.25">
      <c r="A77" t="s">
        <v>218</v>
      </c>
      <c r="B77" s="65" t="s">
        <v>219</v>
      </c>
    </row>
    <row r="78" spans="1:2" ht="15" x14ac:dyDescent="0.25">
      <c r="A78" t="s">
        <v>220</v>
      </c>
      <c r="B78" s="65" t="s">
        <v>221</v>
      </c>
    </row>
    <row r="79" spans="1:2" ht="15" x14ac:dyDescent="0.25">
      <c r="A79" t="s">
        <v>51</v>
      </c>
      <c r="B79" s="65" t="s">
        <v>52</v>
      </c>
    </row>
    <row r="80" spans="1:2" ht="15" x14ac:dyDescent="0.25">
      <c r="A80" t="s">
        <v>222</v>
      </c>
      <c r="B80" s="65" t="s">
        <v>223</v>
      </c>
    </row>
    <row r="81" spans="1:2" ht="15" x14ac:dyDescent="0.25">
      <c r="A81" t="s">
        <v>224</v>
      </c>
      <c r="B81" s="65" t="s">
        <v>225</v>
      </c>
    </row>
    <row r="82" spans="1:2" ht="15" x14ac:dyDescent="0.25">
      <c r="A82" t="s">
        <v>226</v>
      </c>
      <c r="B82" s="65" t="s">
        <v>227</v>
      </c>
    </row>
    <row r="83" spans="1:2" ht="15" x14ac:dyDescent="0.25">
      <c r="A83" t="s">
        <v>228</v>
      </c>
      <c r="B83" s="65" t="s">
        <v>229</v>
      </c>
    </row>
    <row r="84" spans="1:2" ht="15" x14ac:dyDescent="0.25">
      <c r="A84" t="s">
        <v>230</v>
      </c>
      <c r="B84" s="65" t="s">
        <v>231</v>
      </c>
    </row>
    <row r="85" spans="1:2" ht="15" x14ac:dyDescent="0.25">
      <c r="A85" t="s">
        <v>232</v>
      </c>
      <c r="B85" s="65" t="s">
        <v>233</v>
      </c>
    </row>
    <row r="86" spans="1:2" ht="15" x14ac:dyDescent="0.25">
      <c r="A86" t="s">
        <v>53</v>
      </c>
      <c r="B86" s="65" t="s">
        <v>54</v>
      </c>
    </row>
    <row r="87" spans="1:2" ht="15" x14ac:dyDescent="0.25">
      <c r="A87" t="s">
        <v>234</v>
      </c>
      <c r="B87" s="65" t="s">
        <v>235</v>
      </c>
    </row>
    <row r="88" spans="1:2" ht="15" x14ac:dyDescent="0.25">
      <c r="A88" t="s">
        <v>236</v>
      </c>
      <c r="B88" s="65" t="s">
        <v>237</v>
      </c>
    </row>
    <row r="89" spans="1:2" ht="15" x14ac:dyDescent="0.25">
      <c r="A89" t="s">
        <v>238</v>
      </c>
      <c r="B89" s="65" t="s">
        <v>239</v>
      </c>
    </row>
    <row r="90" spans="1:2" ht="15" x14ac:dyDescent="0.25">
      <c r="A90" t="s">
        <v>240</v>
      </c>
      <c r="B90" s="65" t="s">
        <v>241</v>
      </c>
    </row>
    <row r="91" spans="1:2" ht="15" x14ac:dyDescent="0.25">
      <c r="A91" t="s">
        <v>242</v>
      </c>
      <c r="B91" s="65" t="s">
        <v>243</v>
      </c>
    </row>
    <row r="92" spans="1:2" ht="15" x14ac:dyDescent="0.25">
      <c r="A92" t="s">
        <v>244</v>
      </c>
      <c r="B92" s="65" t="s">
        <v>245</v>
      </c>
    </row>
    <row r="93" spans="1:2" ht="15" x14ac:dyDescent="0.25">
      <c r="A93" t="s">
        <v>246</v>
      </c>
      <c r="B93" s="65" t="s">
        <v>247</v>
      </c>
    </row>
    <row r="94" spans="1:2" ht="15" x14ac:dyDescent="0.25">
      <c r="A94" t="s">
        <v>248</v>
      </c>
      <c r="B94" s="65" t="s">
        <v>249</v>
      </c>
    </row>
    <row r="95" spans="1:2" ht="15" x14ac:dyDescent="0.25">
      <c r="A95" t="s">
        <v>250</v>
      </c>
      <c r="B95" s="65" t="s">
        <v>251</v>
      </c>
    </row>
    <row r="96" spans="1:2" ht="15" x14ac:dyDescent="0.25">
      <c r="A96" t="s">
        <v>252</v>
      </c>
      <c r="B96" s="65" t="s">
        <v>253</v>
      </c>
    </row>
    <row r="97" spans="1:2" ht="15" x14ac:dyDescent="0.25">
      <c r="A97" t="s">
        <v>77</v>
      </c>
      <c r="B97" s="65" t="s">
        <v>254</v>
      </c>
    </row>
    <row r="98" spans="1:2" ht="15" x14ac:dyDescent="0.25">
      <c r="A98" t="s">
        <v>255</v>
      </c>
      <c r="B98" s="65" t="s">
        <v>256</v>
      </c>
    </row>
    <row r="99" spans="1:2" ht="15" x14ac:dyDescent="0.25">
      <c r="A99" t="s">
        <v>12</v>
      </c>
      <c r="B99" s="65" t="s">
        <v>13</v>
      </c>
    </row>
    <row r="100" spans="1:2" ht="15" x14ac:dyDescent="0.25">
      <c r="A100" t="s">
        <v>257</v>
      </c>
      <c r="B100" s="65" t="s">
        <v>258</v>
      </c>
    </row>
    <row r="101" spans="1:2" ht="15" x14ac:dyDescent="0.25">
      <c r="A101" t="s">
        <v>259</v>
      </c>
      <c r="B101" s="65" t="s">
        <v>260</v>
      </c>
    </row>
    <row r="102" spans="1:2" ht="15" x14ac:dyDescent="0.25">
      <c r="A102" t="s">
        <v>78</v>
      </c>
      <c r="B102" s="65" t="s">
        <v>261</v>
      </c>
    </row>
    <row r="103" spans="1:2" ht="15" x14ac:dyDescent="0.25">
      <c r="A103" t="s">
        <v>262</v>
      </c>
      <c r="B103" s="65" t="s">
        <v>263</v>
      </c>
    </row>
    <row r="104" spans="1:2" ht="15" x14ac:dyDescent="0.25">
      <c r="A104" t="s">
        <v>264</v>
      </c>
      <c r="B104" s="65" t="s">
        <v>265</v>
      </c>
    </row>
    <row r="105" spans="1:2" ht="15" x14ac:dyDescent="0.25">
      <c r="A105" t="s">
        <v>266</v>
      </c>
      <c r="B105" s="65" t="s">
        <v>267</v>
      </c>
    </row>
    <row r="106" spans="1:2" ht="15" x14ac:dyDescent="0.25">
      <c r="A106" t="s">
        <v>268</v>
      </c>
      <c r="B106" s="65" t="s">
        <v>269</v>
      </c>
    </row>
    <row r="107" spans="1:2" ht="15" x14ac:dyDescent="0.25">
      <c r="A107" t="s">
        <v>14</v>
      </c>
      <c r="B107" s="65" t="s">
        <v>15</v>
      </c>
    </row>
    <row r="108" spans="1:2" ht="15" x14ac:dyDescent="0.25">
      <c r="A108" t="s">
        <v>270</v>
      </c>
      <c r="B108" s="65" t="s">
        <v>271</v>
      </c>
    </row>
    <row r="109" spans="1:2" ht="15" x14ac:dyDescent="0.25">
      <c r="A109" t="s">
        <v>272</v>
      </c>
      <c r="B109" s="65" t="s">
        <v>273</v>
      </c>
    </row>
    <row r="110" spans="1:2" ht="15" x14ac:dyDescent="0.25">
      <c r="A110" t="s">
        <v>274</v>
      </c>
      <c r="B110" s="65" t="s">
        <v>275</v>
      </c>
    </row>
    <row r="111" spans="1:2" ht="15" x14ac:dyDescent="0.25">
      <c r="A111" t="s">
        <v>55</v>
      </c>
      <c r="B111" s="65" t="s">
        <v>56</v>
      </c>
    </row>
    <row r="112" spans="1:2" ht="15" x14ac:dyDescent="0.25">
      <c r="A112" t="s">
        <v>276</v>
      </c>
      <c r="B112" s="65" t="s">
        <v>277</v>
      </c>
    </row>
    <row r="113" spans="1:2" ht="15" x14ac:dyDescent="0.25">
      <c r="A113" t="s">
        <v>278</v>
      </c>
      <c r="B113" s="65" t="s">
        <v>279</v>
      </c>
    </row>
    <row r="114" spans="1:2" ht="15" x14ac:dyDescent="0.25">
      <c r="A114" t="s">
        <v>280</v>
      </c>
      <c r="B114" s="65" t="s">
        <v>281</v>
      </c>
    </row>
    <row r="115" spans="1:2" ht="15" x14ac:dyDescent="0.25">
      <c r="A115" t="s">
        <v>282</v>
      </c>
      <c r="B115" s="65" t="s">
        <v>283</v>
      </c>
    </row>
    <row r="116" spans="1:2" ht="15" x14ac:dyDescent="0.25">
      <c r="A116" t="s">
        <v>284</v>
      </c>
      <c r="B116" s="65" t="s">
        <v>285</v>
      </c>
    </row>
    <row r="117" spans="1:2" ht="15" x14ac:dyDescent="0.25">
      <c r="A117" t="s">
        <v>286</v>
      </c>
      <c r="B117" s="65" t="s">
        <v>287</v>
      </c>
    </row>
    <row r="118" spans="1:2" ht="15" x14ac:dyDescent="0.25">
      <c r="A118" t="s">
        <v>288</v>
      </c>
      <c r="B118" s="65" t="s">
        <v>289</v>
      </c>
    </row>
    <row r="119" spans="1:2" ht="15" x14ac:dyDescent="0.25">
      <c r="A119" t="s">
        <v>290</v>
      </c>
      <c r="B119" s="65" t="s">
        <v>291</v>
      </c>
    </row>
    <row r="120" spans="1:2" ht="15" x14ac:dyDescent="0.25">
      <c r="A120" t="s">
        <v>292</v>
      </c>
      <c r="B120" s="65" t="s">
        <v>293</v>
      </c>
    </row>
    <row r="121" spans="1:2" ht="15" x14ac:dyDescent="0.25">
      <c r="A121" t="s">
        <v>294</v>
      </c>
      <c r="B121" s="65" t="s">
        <v>295</v>
      </c>
    </row>
    <row r="122" spans="1:2" ht="15" x14ac:dyDescent="0.25">
      <c r="A122" t="s">
        <v>296</v>
      </c>
      <c r="B122" s="65" t="s">
        <v>297</v>
      </c>
    </row>
    <row r="123" spans="1:2" ht="15" x14ac:dyDescent="0.25">
      <c r="A123" t="s">
        <v>298</v>
      </c>
      <c r="B123" s="65" t="s">
        <v>299</v>
      </c>
    </row>
    <row r="124" spans="1:2" ht="15" x14ac:dyDescent="0.25">
      <c r="A124" t="s">
        <v>300</v>
      </c>
      <c r="B124" s="65" t="s">
        <v>301</v>
      </c>
    </row>
    <row r="125" spans="1:2" ht="15" x14ac:dyDescent="0.25">
      <c r="A125" t="s">
        <v>302</v>
      </c>
      <c r="B125" s="65" t="s">
        <v>303</v>
      </c>
    </row>
    <row r="126" spans="1:2" ht="15" x14ac:dyDescent="0.25">
      <c r="A126" t="s">
        <v>304</v>
      </c>
      <c r="B126" s="65" t="s">
        <v>305</v>
      </c>
    </row>
    <row r="127" spans="1:2" ht="15" x14ac:dyDescent="0.25">
      <c r="A127" t="s">
        <v>306</v>
      </c>
      <c r="B127" s="65" t="s">
        <v>307</v>
      </c>
    </row>
    <row r="128" spans="1:2" ht="15" x14ac:dyDescent="0.25">
      <c r="A128" t="s">
        <v>57</v>
      </c>
      <c r="B128" s="65" t="s">
        <v>58</v>
      </c>
    </row>
    <row r="129" spans="1:2" ht="15" x14ac:dyDescent="0.25">
      <c r="A129" t="s">
        <v>308</v>
      </c>
      <c r="B129" s="65" t="s">
        <v>309</v>
      </c>
    </row>
    <row r="130" spans="1:2" ht="15" x14ac:dyDescent="0.25">
      <c r="A130" t="s">
        <v>310</v>
      </c>
      <c r="B130" s="65" t="s">
        <v>311</v>
      </c>
    </row>
    <row r="131" spans="1:2" ht="15" x14ac:dyDescent="0.25">
      <c r="A131" t="s">
        <v>312</v>
      </c>
      <c r="B131" s="65" t="s">
        <v>313</v>
      </c>
    </row>
    <row r="132" spans="1:2" ht="15" x14ac:dyDescent="0.25">
      <c r="A132" t="s">
        <v>314</v>
      </c>
      <c r="B132" s="65" t="s">
        <v>315</v>
      </c>
    </row>
    <row r="133" spans="1:2" ht="15" x14ac:dyDescent="0.25">
      <c r="A133" t="s">
        <v>16</v>
      </c>
      <c r="B133" s="65" t="s">
        <v>17</v>
      </c>
    </row>
    <row r="134" spans="1:2" ht="15" x14ac:dyDescent="0.25">
      <c r="A134" t="s">
        <v>316</v>
      </c>
      <c r="B134" s="65" t="s">
        <v>317</v>
      </c>
    </row>
    <row r="135" spans="1:2" ht="15" x14ac:dyDescent="0.25">
      <c r="A135" t="s">
        <v>318</v>
      </c>
      <c r="B135" s="65" t="s">
        <v>319</v>
      </c>
    </row>
    <row r="136" spans="1:2" ht="15" x14ac:dyDescent="0.25">
      <c r="A136" t="s">
        <v>320</v>
      </c>
      <c r="B136" s="65" t="s">
        <v>321</v>
      </c>
    </row>
    <row r="137" spans="1:2" ht="15" x14ac:dyDescent="0.25">
      <c r="A137" t="s">
        <v>322</v>
      </c>
      <c r="B137" s="65" t="s">
        <v>323</v>
      </c>
    </row>
    <row r="138" spans="1:2" ht="15" x14ac:dyDescent="0.25">
      <c r="A138" t="s">
        <v>324</v>
      </c>
      <c r="B138" s="65" t="s">
        <v>325</v>
      </c>
    </row>
    <row r="139" spans="1:2" ht="15" x14ac:dyDescent="0.25">
      <c r="A139" t="s">
        <v>326</v>
      </c>
      <c r="B139" s="65" t="s">
        <v>327</v>
      </c>
    </row>
    <row r="140" spans="1:2" ht="15" x14ac:dyDescent="0.25">
      <c r="A140" t="s">
        <v>328</v>
      </c>
      <c r="B140" s="65" t="s">
        <v>329</v>
      </c>
    </row>
    <row r="141" spans="1:2" ht="15" x14ac:dyDescent="0.25">
      <c r="A141" t="s">
        <v>330</v>
      </c>
      <c r="B141" s="65" t="s">
        <v>331</v>
      </c>
    </row>
    <row r="142" spans="1:2" ht="15" x14ac:dyDescent="0.25">
      <c r="A142" t="s">
        <v>332</v>
      </c>
      <c r="B142" s="65" t="s">
        <v>333</v>
      </c>
    </row>
    <row r="143" spans="1:2" ht="15" x14ac:dyDescent="0.25">
      <c r="A143" t="s">
        <v>334</v>
      </c>
      <c r="B143" s="65" t="s">
        <v>335</v>
      </c>
    </row>
    <row r="144" spans="1:2" ht="15" x14ac:dyDescent="0.25">
      <c r="A144" t="s">
        <v>336</v>
      </c>
      <c r="B144" s="65" t="s">
        <v>337</v>
      </c>
    </row>
    <row r="145" spans="1:2" ht="15" x14ac:dyDescent="0.25">
      <c r="A145" t="s">
        <v>338</v>
      </c>
      <c r="B145" s="65" t="s">
        <v>339</v>
      </c>
    </row>
    <row r="146" spans="1:2" ht="15" x14ac:dyDescent="0.25">
      <c r="A146" t="s">
        <v>340</v>
      </c>
      <c r="B146" s="65" t="s">
        <v>341</v>
      </c>
    </row>
    <row r="147" spans="1:2" ht="15" x14ac:dyDescent="0.25">
      <c r="A147" t="s">
        <v>342</v>
      </c>
      <c r="B147" s="65" t="s">
        <v>343</v>
      </c>
    </row>
    <row r="148" spans="1:2" ht="15" x14ac:dyDescent="0.25">
      <c r="A148" t="s">
        <v>344</v>
      </c>
      <c r="B148" s="65" t="s">
        <v>345</v>
      </c>
    </row>
    <row r="149" spans="1:2" ht="15" x14ac:dyDescent="0.25">
      <c r="A149" t="s">
        <v>346</v>
      </c>
      <c r="B149" s="65" t="s">
        <v>347</v>
      </c>
    </row>
    <row r="150" spans="1:2" ht="15" x14ac:dyDescent="0.25">
      <c r="A150" t="s">
        <v>348</v>
      </c>
      <c r="B150" s="65" t="s">
        <v>349</v>
      </c>
    </row>
    <row r="151" spans="1:2" ht="15" x14ac:dyDescent="0.25">
      <c r="A151" t="s">
        <v>350</v>
      </c>
      <c r="B151" s="65" t="s">
        <v>351</v>
      </c>
    </row>
    <row r="152" spans="1:2" ht="15" x14ac:dyDescent="0.25">
      <c r="A152" t="s">
        <v>352</v>
      </c>
      <c r="B152" s="65" t="s">
        <v>353</v>
      </c>
    </row>
    <row r="153" spans="1:2" ht="15" x14ac:dyDescent="0.25">
      <c r="A153" t="s">
        <v>354</v>
      </c>
      <c r="B153" s="65" t="s">
        <v>355</v>
      </c>
    </row>
    <row r="154" spans="1:2" ht="15" x14ac:dyDescent="0.25">
      <c r="A154" t="s">
        <v>356</v>
      </c>
      <c r="B154" s="65" t="s">
        <v>357</v>
      </c>
    </row>
    <row r="155" spans="1:2" ht="15" x14ac:dyDescent="0.25">
      <c r="A155" t="s">
        <v>358</v>
      </c>
      <c r="B155" s="65" t="s">
        <v>359</v>
      </c>
    </row>
    <row r="156" spans="1:2" ht="15" x14ac:dyDescent="0.25">
      <c r="A156" t="s">
        <v>360</v>
      </c>
      <c r="B156" s="65" t="s">
        <v>361</v>
      </c>
    </row>
    <row r="157" spans="1:2" ht="15" x14ac:dyDescent="0.25">
      <c r="A157" t="s">
        <v>362</v>
      </c>
      <c r="B157" s="65" t="s">
        <v>363</v>
      </c>
    </row>
    <row r="158" spans="1:2" ht="15" x14ac:dyDescent="0.25">
      <c r="A158" t="s">
        <v>364</v>
      </c>
      <c r="B158" s="65" t="s">
        <v>365</v>
      </c>
    </row>
    <row r="159" spans="1:2" ht="15" x14ac:dyDescent="0.25">
      <c r="A159" t="s">
        <v>366</v>
      </c>
      <c r="B159" s="65" t="s">
        <v>367</v>
      </c>
    </row>
    <row r="160" spans="1:2" ht="15" x14ac:dyDescent="0.25">
      <c r="A160" t="s">
        <v>368</v>
      </c>
      <c r="B160" s="65" t="s">
        <v>369</v>
      </c>
    </row>
    <row r="161" spans="1:2" ht="15" x14ac:dyDescent="0.25">
      <c r="A161" t="s">
        <v>18</v>
      </c>
      <c r="B161" s="65" t="s">
        <v>19</v>
      </c>
    </row>
    <row r="162" spans="1:2" ht="15" x14ac:dyDescent="0.25">
      <c r="A162" t="s">
        <v>35</v>
      </c>
      <c r="B162" s="65" t="s">
        <v>44</v>
      </c>
    </row>
    <row r="163" spans="1:2" ht="15" x14ac:dyDescent="0.25">
      <c r="A163" t="s">
        <v>370</v>
      </c>
      <c r="B163" s="65" t="s">
        <v>371</v>
      </c>
    </row>
    <row r="164" spans="1:2" ht="15" x14ac:dyDescent="0.25">
      <c r="A164" t="s">
        <v>372</v>
      </c>
      <c r="B164" s="65" t="s">
        <v>373</v>
      </c>
    </row>
    <row r="165" spans="1:2" ht="15" x14ac:dyDescent="0.25">
      <c r="A165" t="s">
        <v>374</v>
      </c>
      <c r="B165" s="65" t="s">
        <v>375</v>
      </c>
    </row>
    <row r="166" spans="1:2" ht="15" x14ac:dyDescent="0.25">
      <c r="A166" t="s">
        <v>376</v>
      </c>
      <c r="B166" s="65" t="s">
        <v>377</v>
      </c>
    </row>
    <row r="167" spans="1:2" ht="15" x14ac:dyDescent="0.25">
      <c r="A167" t="s">
        <v>378</v>
      </c>
      <c r="B167" s="65" t="s">
        <v>379</v>
      </c>
    </row>
    <row r="168" spans="1:2" ht="15" x14ac:dyDescent="0.25">
      <c r="A168" t="s">
        <v>380</v>
      </c>
      <c r="B168" s="65" t="s">
        <v>381</v>
      </c>
    </row>
    <row r="169" spans="1:2" ht="15" x14ac:dyDescent="0.25">
      <c r="A169" t="s">
        <v>382</v>
      </c>
      <c r="B169" s="65" t="s">
        <v>383</v>
      </c>
    </row>
    <row r="170" spans="1:2" ht="15" x14ac:dyDescent="0.25">
      <c r="A170" t="s">
        <v>384</v>
      </c>
      <c r="B170" s="65" t="s">
        <v>385</v>
      </c>
    </row>
    <row r="171" spans="1:2" ht="15" x14ac:dyDescent="0.25">
      <c r="A171" t="s">
        <v>386</v>
      </c>
      <c r="B171" s="65" t="s">
        <v>387</v>
      </c>
    </row>
    <row r="172" spans="1:2" ht="15" x14ac:dyDescent="0.25">
      <c r="A172" t="s">
        <v>388</v>
      </c>
      <c r="B172" s="65" t="s">
        <v>389</v>
      </c>
    </row>
    <row r="173" spans="1:2" ht="15" x14ac:dyDescent="0.25">
      <c r="A173" t="s">
        <v>87</v>
      </c>
      <c r="B173" s="65" t="s">
        <v>390</v>
      </c>
    </row>
    <row r="174" spans="1:2" ht="15" x14ac:dyDescent="0.25">
      <c r="A174" t="s">
        <v>391</v>
      </c>
      <c r="B174" s="65" t="s">
        <v>392</v>
      </c>
    </row>
    <row r="175" spans="1:2" ht="15" x14ac:dyDescent="0.25">
      <c r="A175" t="s">
        <v>20</v>
      </c>
      <c r="B175" s="65" t="s">
        <v>21</v>
      </c>
    </row>
    <row r="176" spans="1:2" ht="15" x14ac:dyDescent="0.25">
      <c r="A176" t="s">
        <v>393</v>
      </c>
      <c r="B176" s="65" t="s">
        <v>394</v>
      </c>
    </row>
    <row r="177" spans="1:2" ht="15" x14ac:dyDescent="0.25">
      <c r="A177" t="s">
        <v>395</v>
      </c>
      <c r="B177" s="65" t="s">
        <v>396</v>
      </c>
    </row>
    <row r="178" spans="1:2" ht="15" x14ac:dyDescent="0.25">
      <c r="A178" t="s">
        <v>397</v>
      </c>
      <c r="B178" s="65" t="s">
        <v>398</v>
      </c>
    </row>
    <row r="179" spans="1:2" ht="15" x14ac:dyDescent="0.25">
      <c r="A179" t="s">
        <v>399</v>
      </c>
      <c r="B179" s="65" t="s">
        <v>400</v>
      </c>
    </row>
    <row r="180" spans="1:2" ht="15" x14ac:dyDescent="0.25">
      <c r="A180" t="s">
        <v>401</v>
      </c>
      <c r="B180" s="65" t="s">
        <v>402</v>
      </c>
    </row>
    <row r="181" spans="1:2" ht="15" x14ac:dyDescent="0.25">
      <c r="A181" t="s">
        <v>403</v>
      </c>
      <c r="B181" s="65" t="s">
        <v>404</v>
      </c>
    </row>
    <row r="182" spans="1:2" ht="15" x14ac:dyDescent="0.25">
      <c r="A182" t="s">
        <v>405</v>
      </c>
      <c r="B182" s="65" t="s">
        <v>406</v>
      </c>
    </row>
    <row r="183" spans="1:2" ht="15" x14ac:dyDescent="0.25">
      <c r="A183" t="s">
        <v>407</v>
      </c>
      <c r="B183" s="65" t="s">
        <v>408</v>
      </c>
    </row>
    <row r="184" spans="1:2" ht="15" x14ac:dyDescent="0.25">
      <c r="A184" t="s">
        <v>409</v>
      </c>
      <c r="B184" s="65" t="s">
        <v>410</v>
      </c>
    </row>
    <row r="185" spans="1:2" ht="15" x14ac:dyDescent="0.25">
      <c r="A185" t="s">
        <v>411</v>
      </c>
      <c r="B185" s="65" t="s">
        <v>412</v>
      </c>
    </row>
    <row r="186" spans="1:2" ht="15" x14ac:dyDescent="0.25">
      <c r="A186" t="s">
        <v>413</v>
      </c>
      <c r="B186" s="65" t="s">
        <v>414</v>
      </c>
    </row>
    <row r="187" spans="1:2" ht="15" x14ac:dyDescent="0.25">
      <c r="A187" t="s">
        <v>415</v>
      </c>
      <c r="B187" s="65" t="s">
        <v>416</v>
      </c>
    </row>
    <row r="188" spans="1:2" ht="15" x14ac:dyDescent="0.25">
      <c r="A188" t="s">
        <v>417</v>
      </c>
      <c r="B188" s="65" t="s">
        <v>418</v>
      </c>
    </row>
    <row r="189" spans="1:2" ht="15" x14ac:dyDescent="0.25">
      <c r="A189" t="s">
        <v>419</v>
      </c>
      <c r="B189" s="65" t="s">
        <v>420</v>
      </c>
    </row>
    <row r="190" spans="1:2" ht="15" x14ac:dyDescent="0.25">
      <c r="A190" t="s">
        <v>421</v>
      </c>
      <c r="B190" s="65" t="s">
        <v>422</v>
      </c>
    </row>
    <row r="191" spans="1:2" ht="15" x14ac:dyDescent="0.25">
      <c r="A191" t="s">
        <v>423</v>
      </c>
      <c r="B191" s="65" t="s">
        <v>424</v>
      </c>
    </row>
    <row r="192" spans="1:2" ht="15" x14ac:dyDescent="0.25">
      <c r="A192" t="s">
        <v>425</v>
      </c>
      <c r="B192" s="65" t="s">
        <v>426</v>
      </c>
    </row>
    <row r="193" spans="1:2" ht="15" x14ac:dyDescent="0.25">
      <c r="A193" t="s">
        <v>59</v>
      </c>
      <c r="B193" s="65" t="s">
        <v>60</v>
      </c>
    </row>
    <row r="194" spans="1:2" ht="15" x14ac:dyDescent="0.25">
      <c r="A194" t="s">
        <v>72</v>
      </c>
      <c r="B194" s="65" t="s">
        <v>61</v>
      </c>
    </row>
    <row r="195" spans="1:2" x14ac:dyDescent="0.2">
      <c r="A195" t="s">
        <v>427</v>
      </c>
      <c r="B195" t="s">
        <v>428</v>
      </c>
    </row>
    <row r="196" spans="1:2" ht="15" x14ac:dyDescent="0.25">
      <c r="A196" t="s">
        <v>429</v>
      </c>
      <c r="B196" s="65" t="s">
        <v>430</v>
      </c>
    </row>
    <row r="197" spans="1:2" ht="15" x14ac:dyDescent="0.25">
      <c r="A197" t="s">
        <v>431</v>
      </c>
      <c r="B197" s="65" t="s">
        <v>432</v>
      </c>
    </row>
    <row r="198" spans="1:2" ht="15" x14ac:dyDescent="0.25">
      <c r="A198" t="s">
        <v>433</v>
      </c>
      <c r="B198" s="65" t="s">
        <v>434</v>
      </c>
    </row>
    <row r="199" spans="1:2" ht="15" x14ac:dyDescent="0.25">
      <c r="A199" t="s">
        <v>435</v>
      </c>
      <c r="B199" s="65" t="s">
        <v>436</v>
      </c>
    </row>
    <row r="200" spans="1:2" ht="15" x14ac:dyDescent="0.25">
      <c r="A200" t="s">
        <v>437</v>
      </c>
      <c r="B200" s="65" t="s">
        <v>438</v>
      </c>
    </row>
    <row r="201" spans="1:2" ht="15" x14ac:dyDescent="0.25">
      <c r="A201" t="s">
        <v>22</v>
      </c>
      <c r="B201" s="65" t="s">
        <v>23</v>
      </c>
    </row>
    <row r="202" spans="1:2" ht="15" x14ac:dyDescent="0.25">
      <c r="A202" t="s">
        <v>439</v>
      </c>
      <c r="B202" s="65" t="s">
        <v>440</v>
      </c>
    </row>
    <row r="203" spans="1:2" ht="15" x14ac:dyDescent="0.25">
      <c r="A203" t="s">
        <v>441</v>
      </c>
      <c r="B203" s="65" t="s">
        <v>442</v>
      </c>
    </row>
    <row r="204" spans="1:2" ht="15" x14ac:dyDescent="0.25">
      <c r="A204" t="s">
        <v>443</v>
      </c>
      <c r="B204" s="65" t="s">
        <v>444</v>
      </c>
    </row>
    <row r="205" spans="1:2" ht="15" x14ac:dyDescent="0.25">
      <c r="A205" t="s">
        <v>445</v>
      </c>
      <c r="B205" s="65" t="s">
        <v>446</v>
      </c>
    </row>
    <row r="206" spans="1:2" ht="15" x14ac:dyDescent="0.25">
      <c r="A206" t="s">
        <v>447</v>
      </c>
      <c r="B206" s="65" t="s">
        <v>448</v>
      </c>
    </row>
    <row r="207" spans="1:2" ht="15" x14ac:dyDescent="0.25">
      <c r="A207" t="s">
        <v>29</v>
      </c>
      <c r="B207" s="65" t="s">
        <v>45</v>
      </c>
    </row>
    <row r="208" spans="1:2" ht="15" x14ac:dyDescent="0.25">
      <c r="A208" t="s">
        <v>449</v>
      </c>
      <c r="B208" s="65" t="s">
        <v>450</v>
      </c>
    </row>
    <row r="209" spans="1:2" ht="15" x14ac:dyDescent="0.25">
      <c r="A209" t="s">
        <v>451</v>
      </c>
      <c r="B209" s="65" t="s">
        <v>452</v>
      </c>
    </row>
    <row r="210" spans="1:2" ht="15" x14ac:dyDescent="0.25">
      <c r="A210" t="s">
        <v>453</v>
      </c>
      <c r="B210" s="65" t="s">
        <v>454</v>
      </c>
    </row>
    <row r="211" spans="1:2" ht="15" x14ac:dyDescent="0.25">
      <c r="A211" t="s">
        <v>455</v>
      </c>
      <c r="B211" s="65" t="s">
        <v>456</v>
      </c>
    </row>
    <row r="212" spans="1:2" ht="15" x14ac:dyDescent="0.25">
      <c r="A212" t="s">
        <v>457</v>
      </c>
      <c r="B212" s="65" t="s">
        <v>458</v>
      </c>
    </row>
    <row r="213" spans="1:2" ht="15" x14ac:dyDescent="0.25">
      <c r="A213" t="s">
        <v>459</v>
      </c>
      <c r="B213" s="65" t="s">
        <v>460</v>
      </c>
    </row>
    <row r="214" spans="1:2" ht="15" x14ac:dyDescent="0.25">
      <c r="A214" t="s">
        <v>461</v>
      </c>
      <c r="B214" s="65" t="s">
        <v>462</v>
      </c>
    </row>
    <row r="215" spans="1:2" ht="15" x14ac:dyDescent="0.25">
      <c r="A215" t="s">
        <v>463</v>
      </c>
      <c r="B215" s="65" t="s">
        <v>464</v>
      </c>
    </row>
    <row r="216" spans="1:2" ht="15" x14ac:dyDescent="0.25">
      <c r="A216" t="s">
        <v>465</v>
      </c>
      <c r="B216" s="65" t="s">
        <v>466</v>
      </c>
    </row>
    <row r="217" spans="1:2" ht="15" x14ac:dyDescent="0.25">
      <c r="A217" t="s">
        <v>467</v>
      </c>
      <c r="B217" s="65" t="s">
        <v>468</v>
      </c>
    </row>
    <row r="218" spans="1:2" ht="15" x14ac:dyDescent="0.25">
      <c r="A218" t="s">
        <v>469</v>
      </c>
      <c r="B218" s="65" t="s">
        <v>470</v>
      </c>
    </row>
    <row r="219" spans="1:2" ht="15" x14ac:dyDescent="0.25">
      <c r="A219" t="s">
        <v>62</v>
      </c>
      <c r="B219" s="65" t="s">
        <v>63</v>
      </c>
    </row>
    <row r="220" spans="1:2" ht="15" x14ac:dyDescent="0.25">
      <c r="A220" t="s">
        <v>471</v>
      </c>
      <c r="B220" s="65" t="s">
        <v>472</v>
      </c>
    </row>
    <row r="221" spans="1:2" ht="15" x14ac:dyDescent="0.25">
      <c r="A221" t="s">
        <v>473</v>
      </c>
      <c r="B221" s="65" t="s">
        <v>474</v>
      </c>
    </row>
    <row r="222" spans="1:2" ht="15" x14ac:dyDescent="0.25">
      <c r="A222" t="s">
        <v>475</v>
      </c>
      <c r="B222" s="65" t="s">
        <v>476</v>
      </c>
    </row>
    <row r="223" spans="1:2" ht="15" x14ac:dyDescent="0.25">
      <c r="A223" t="s">
        <v>477</v>
      </c>
      <c r="B223" s="65" t="s">
        <v>478</v>
      </c>
    </row>
    <row r="224" spans="1:2" ht="15" x14ac:dyDescent="0.25">
      <c r="A224" t="s">
        <v>479</v>
      </c>
      <c r="B224" s="65" t="s">
        <v>480</v>
      </c>
    </row>
    <row r="225" spans="1:2" ht="15" x14ac:dyDescent="0.25">
      <c r="A225" t="s">
        <v>481</v>
      </c>
      <c r="B225" s="65" t="s">
        <v>482</v>
      </c>
    </row>
    <row r="226" spans="1:2" ht="15" x14ac:dyDescent="0.25">
      <c r="A226" t="s">
        <v>483</v>
      </c>
      <c r="B226" s="65" t="s">
        <v>484</v>
      </c>
    </row>
    <row r="227" spans="1:2" ht="15" x14ac:dyDescent="0.25">
      <c r="A227" t="s">
        <v>485</v>
      </c>
      <c r="B227" s="65" t="s">
        <v>486</v>
      </c>
    </row>
    <row r="228" spans="1:2" ht="15" x14ac:dyDescent="0.25">
      <c r="A228" t="s">
        <v>487</v>
      </c>
      <c r="B228" s="65" t="s">
        <v>488</v>
      </c>
    </row>
    <row r="229" spans="1:2" ht="15" x14ac:dyDescent="0.25">
      <c r="A229" t="s">
        <v>489</v>
      </c>
      <c r="B229" s="65" t="s">
        <v>490</v>
      </c>
    </row>
    <row r="230" spans="1:2" ht="15" x14ac:dyDescent="0.25">
      <c r="A230" t="s">
        <v>491</v>
      </c>
      <c r="B230" s="65" t="s">
        <v>492</v>
      </c>
    </row>
    <row r="231" spans="1:2" ht="15" x14ac:dyDescent="0.25">
      <c r="A231" t="s">
        <v>493</v>
      </c>
      <c r="B231" s="65" t="s">
        <v>494</v>
      </c>
    </row>
    <row r="232" spans="1:2" ht="15" x14ac:dyDescent="0.25">
      <c r="A232" t="s">
        <v>79</v>
      </c>
      <c r="B232" s="65" t="s">
        <v>495</v>
      </c>
    </row>
    <row r="233" spans="1:2" ht="15" x14ac:dyDescent="0.25">
      <c r="A233" t="s">
        <v>496</v>
      </c>
      <c r="B233" s="65" t="s">
        <v>497</v>
      </c>
    </row>
    <row r="234" spans="1:2" ht="15" x14ac:dyDescent="0.25">
      <c r="A234" t="s">
        <v>498</v>
      </c>
      <c r="B234" s="65" t="s">
        <v>499</v>
      </c>
    </row>
    <row r="235" spans="1:2" ht="15" x14ac:dyDescent="0.25">
      <c r="A235" t="s">
        <v>500</v>
      </c>
      <c r="B235" s="65" t="s">
        <v>501</v>
      </c>
    </row>
    <row r="236" spans="1:2" ht="15" x14ac:dyDescent="0.25">
      <c r="A236" t="s">
        <v>502</v>
      </c>
      <c r="B236" s="65" t="s">
        <v>503</v>
      </c>
    </row>
    <row r="237" spans="1:2" ht="15" x14ac:dyDescent="0.25">
      <c r="A237" t="s">
        <v>30</v>
      </c>
      <c r="B237" s="65" t="s">
        <v>504</v>
      </c>
    </row>
    <row r="238" spans="1:2" ht="15" x14ac:dyDescent="0.25">
      <c r="A238" t="s">
        <v>505</v>
      </c>
      <c r="B238" s="65" t="s">
        <v>506</v>
      </c>
    </row>
    <row r="239" spans="1:2" ht="15" x14ac:dyDescent="0.25">
      <c r="A239" t="s">
        <v>507</v>
      </c>
      <c r="B239" s="65" t="s">
        <v>508</v>
      </c>
    </row>
    <row r="240" spans="1:2" ht="15" x14ac:dyDescent="0.25">
      <c r="A240" t="s">
        <v>509</v>
      </c>
      <c r="B240" s="65" t="s">
        <v>510</v>
      </c>
    </row>
    <row r="241" spans="1:2" ht="15" x14ac:dyDescent="0.25">
      <c r="A241" t="s">
        <v>511</v>
      </c>
      <c r="B241" s="65" t="s">
        <v>512</v>
      </c>
    </row>
    <row r="242" spans="1:2" ht="15" x14ac:dyDescent="0.25">
      <c r="A242" t="s">
        <v>513</v>
      </c>
      <c r="B242" s="65" t="s">
        <v>514</v>
      </c>
    </row>
    <row r="243" spans="1:2" ht="15" x14ac:dyDescent="0.25">
      <c r="A243" t="s">
        <v>515</v>
      </c>
      <c r="B243" s="65" t="s">
        <v>516</v>
      </c>
    </row>
    <row r="244" spans="1:2" ht="15" x14ac:dyDescent="0.25">
      <c r="A244" t="s">
        <v>517</v>
      </c>
      <c r="B244" s="65" t="s">
        <v>518</v>
      </c>
    </row>
    <row r="245" spans="1:2" ht="15" x14ac:dyDescent="0.25">
      <c r="A245" t="s">
        <v>519</v>
      </c>
      <c r="B245" s="65" t="s">
        <v>520</v>
      </c>
    </row>
    <row r="246" spans="1:2" ht="15" x14ac:dyDescent="0.25">
      <c r="A246" t="s">
        <v>521</v>
      </c>
      <c r="B246" s="65" t="s">
        <v>522</v>
      </c>
    </row>
    <row r="247" spans="1:2" ht="15" x14ac:dyDescent="0.25">
      <c r="A247" t="s">
        <v>523</v>
      </c>
      <c r="B247" s="65" t="s">
        <v>524</v>
      </c>
    </row>
    <row r="248" spans="1:2" ht="15" x14ac:dyDescent="0.25">
      <c r="A248" t="s">
        <v>525</v>
      </c>
      <c r="B248" s="65" t="s">
        <v>526</v>
      </c>
    </row>
    <row r="249" spans="1:2" ht="15" x14ac:dyDescent="0.25">
      <c r="A249" t="s">
        <v>527</v>
      </c>
      <c r="B249" s="65" t="s">
        <v>528</v>
      </c>
    </row>
    <row r="250" spans="1:2" ht="15" x14ac:dyDescent="0.25">
      <c r="A250" t="s">
        <v>529</v>
      </c>
      <c r="B250" s="65" t="s">
        <v>530</v>
      </c>
    </row>
    <row r="251" spans="1:2" ht="15" x14ac:dyDescent="0.25">
      <c r="A251" t="s">
        <v>531</v>
      </c>
      <c r="B251" s="65" t="s">
        <v>532</v>
      </c>
    </row>
    <row r="252" spans="1:2" ht="15" x14ac:dyDescent="0.25">
      <c r="A252" t="s">
        <v>533</v>
      </c>
      <c r="B252" s="65" t="s">
        <v>534</v>
      </c>
    </row>
    <row r="253" spans="1:2" ht="15" x14ac:dyDescent="0.25">
      <c r="A253" t="s">
        <v>535</v>
      </c>
      <c r="B253" s="65" t="s">
        <v>536</v>
      </c>
    </row>
    <row r="254" spans="1:2" x14ac:dyDescent="0.2">
      <c r="A254" t="s">
        <v>69</v>
      </c>
      <c r="B254" t="s">
        <v>71</v>
      </c>
    </row>
    <row r="255" spans="1:2" x14ac:dyDescent="0.2">
      <c r="A255" t="s">
        <v>70</v>
      </c>
      <c r="B255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Tinklapiui 2024 III – IV</vt:lpstr>
      <vt:lpstr>2024 IV – 2025 I</vt:lpstr>
      <vt:lpstr>Sheet2</vt:lpstr>
      <vt:lpstr>kodai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Andrius Jokšas</cp:lastModifiedBy>
  <cp:lastPrinted>2016-05-26T13:16:11Z</cp:lastPrinted>
  <dcterms:created xsi:type="dcterms:W3CDTF">2009-06-17T11:06:21Z</dcterms:created>
  <dcterms:modified xsi:type="dcterms:W3CDTF">2025-05-05T09:03:31Z</dcterms:modified>
</cp:coreProperties>
</file>