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C52E4753-1FF7-4935-9BD6-A01D1FFFA6A1}" xr6:coauthVersionLast="47" xr6:coauthVersionMax="47" xr10:uidLastSave="{00000000-0000-0000-0000-000000000000}"/>
  <bookViews>
    <workbookView xWindow="3510" yWindow="3510" windowWidth="21210" windowHeight="18300" tabRatio="782" xr2:uid="{00000000-000D-0000-FFFF-FFFF00000000}"/>
  </bookViews>
  <sheets>
    <sheet name="INSTRUKCIJA" sheetId="21" r:id="rId1"/>
    <sheet name="I" sheetId="1" r:id="rId2"/>
    <sheet name="II" sheetId="52" r:id="rId3"/>
    <sheet name="III" sheetId="2" r:id="rId4"/>
    <sheet name="IV" sheetId="6" r:id="rId5"/>
    <sheet name="V" sheetId="3" r:id="rId6"/>
    <sheet name="VI" sheetId="4" r:id="rId7"/>
    <sheet name="F4.3" sheetId="53" state="hidden" r:id="rId8"/>
    <sheet name="VII" sheetId="5" r:id="rId9"/>
    <sheet name="VIII" sheetId="7" r:id="rId10"/>
    <sheet name="IX" sheetId="8" r:id="rId11"/>
    <sheet name="X" sheetId="9" r:id="rId12"/>
    <sheet name="XI" sheetId="10" r:id="rId13"/>
    <sheet name="TITULINIS" sheetId="66" r:id="rId14"/>
    <sheet name="S I" sheetId="67" r:id="rId15"/>
    <sheet name="S II III IV" sheetId="68" r:id="rId16"/>
    <sheet name="S3__" sheetId="30" state="hidden" r:id="rId17"/>
    <sheet name="S V" sheetId="69" r:id="rId18"/>
    <sheet name="S4.1__" sheetId="28" state="hidden" r:id="rId19"/>
    <sheet name="S VI" sheetId="70" r:id="rId20"/>
    <sheet name="S4.2__" sheetId="29" state="hidden" r:id="rId21"/>
    <sheet name="S5__" sheetId="24" state="hidden" r:id="rId22"/>
    <sheet name="S6__" sheetId="25" state="hidden" r:id="rId23"/>
    <sheet name="S VII" sheetId="71" r:id="rId24"/>
    <sheet name="S VIII" sheetId="72" r:id="rId25"/>
    <sheet name="S IX" sheetId="73" r:id="rId26"/>
    <sheet name="S X" sheetId="74" r:id="rId27"/>
    <sheet name="INFO" sheetId="75" r:id="rId28"/>
    <sheet name="S8__" sheetId="19" state="hidden" r:id="rId29"/>
    <sheet name="S9__" sheetId="27" state="hidden" r:id="rId30"/>
  </sheets>
  <definedNames>
    <definedName name="FI">I!$C$7:$R$23</definedName>
    <definedName name="FII">II!$C$6:$E$15</definedName>
    <definedName name="FIII">III!$C$4:$D$14</definedName>
    <definedName name="FIV">IV!$C$5:$D$10</definedName>
    <definedName name="FIX">IX!$C$7:$O$37</definedName>
    <definedName name="FV">V!$D$6:$H$38</definedName>
    <definedName name="FVIAugalai">VI!$D$7:$I$25</definedName>
    <definedName name="FVIGyvunai">VI!$D$26:$I$44</definedName>
    <definedName name="FVII">VII!$C$6:$O$41</definedName>
    <definedName name="FVIII">VIII!$C$6:$M$28</definedName>
    <definedName name="FVIKita">VI!$D$45:$I$56</definedName>
    <definedName name="FVIVisa">VI!$D$7:$I$56</definedName>
    <definedName name="FX">X!$C$5:$F$19</definedName>
    <definedName name="FXILaikas">XI!$E$18:$F$18</definedName>
    <definedName name="FXIPlotai">XI!$C$5:$F$14</definedName>
    <definedName name="Rekvizitai">INSTRUKCIJA!$A$14:$D$23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27" l="1"/>
  <c r="E42" i="27"/>
  <c r="F27" i="27"/>
  <c r="E27" i="27"/>
  <c r="D27" i="27"/>
  <c r="F26" i="27"/>
  <c r="E26" i="27"/>
  <c r="D26" i="27"/>
  <c r="F25" i="27"/>
  <c r="E25" i="27"/>
  <c r="D25" i="27"/>
  <c r="F24" i="27"/>
  <c r="E24" i="27"/>
  <c r="D24" i="27"/>
  <c r="F23" i="27"/>
  <c r="E23" i="27"/>
  <c r="D23" i="27"/>
  <c r="F22" i="27"/>
  <c r="E22" i="27"/>
  <c r="D22" i="27"/>
  <c r="F21" i="27"/>
  <c r="E21" i="27"/>
  <c r="D21" i="27"/>
  <c r="F20" i="27"/>
  <c r="E20" i="27"/>
  <c r="D20" i="27"/>
  <c r="C12" i="27"/>
  <c r="C7" i="27"/>
  <c r="B7" i="27"/>
  <c r="B5" i="27"/>
  <c r="E39" i="19"/>
  <c r="E36" i="19"/>
  <c r="F32" i="19"/>
  <c r="E32" i="19"/>
  <c r="D32" i="19"/>
  <c r="F31" i="19"/>
  <c r="E31" i="19"/>
  <c r="D31" i="19"/>
  <c r="F30" i="19"/>
  <c r="E30" i="19"/>
  <c r="D30" i="19"/>
  <c r="F29" i="19"/>
  <c r="E29" i="19"/>
  <c r="D29" i="19"/>
  <c r="F28" i="19"/>
  <c r="E28" i="19"/>
  <c r="D28" i="19"/>
  <c r="F27" i="19"/>
  <c r="E27" i="19"/>
  <c r="D27" i="19"/>
  <c r="F26" i="19"/>
  <c r="E26" i="19"/>
  <c r="D26" i="19"/>
  <c r="F25" i="19"/>
  <c r="E25" i="19"/>
  <c r="D25" i="19"/>
  <c r="F24" i="19"/>
  <c r="E24" i="19"/>
  <c r="D24" i="19"/>
  <c r="F23" i="19"/>
  <c r="E23" i="19"/>
  <c r="D23" i="19"/>
  <c r="F22" i="19"/>
  <c r="E22" i="19"/>
  <c r="D22" i="19"/>
  <c r="F21" i="19"/>
  <c r="E21" i="19"/>
  <c r="D21" i="19"/>
  <c r="F20" i="19"/>
  <c r="E20" i="19"/>
  <c r="D20" i="19"/>
  <c r="F19" i="19"/>
  <c r="E19" i="19"/>
  <c r="D19" i="19"/>
  <c r="F18" i="19"/>
  <c r="E18" i="19"/>
  <c r="D18" i="19"/>
  <c r="C12" i="19"/>
  <c r="C7" i="19"/>
  <c r="B7" i="19"/>
  <c r="B5" i="19"/>
  <c r="E44" i="74"/>
  <c r="C44" i="74"/>
  <c r="A44" i="74"/>
  <c r="D42" i="74"/>
  <c r="D40" i="74"/>
  <c r="F38" i="74"/>
  <c r="E38" i="74"/>
  <c r="F34" i="74"/>
  <c r="E34" i="74"/>
  <c r="D34" i="74"/>
  <c r="F33" i="74"/>
  <c r="E33" i="74"/>
  <c r="D33" i="74"/>
  <c r="F32" i="74"/>
  <c r="E32" i="74"/>
  <c r="D32" i="74"/>
  <c r="F31" i="74"/>
  <c r="E31" i="74"/>
  <c r="D31" i="74"/>
  <c r="F30" i="74"/>
  <c r="E30" i="74"/>
  <c r="D30" i="74"/>
  <c r="F29" i="74"/>
  <c r="E29" i="74"/>
  <c r="D29" i="74"/>
  <c r="F28" i="74"/>
  <c r="E28" i="74"/>
  <c r="D28" i="74"/>
  <c r="F27" i="74"/>
  <c r="E27" i="74"/>
  <c r="D27" i="74"/>
  <c r="F19" i="74"/>
  <c r="E19" i="74"/>
  <c r="D19" i="74"/>
  <c r="F18" i="74"/>
  <c r="E18" i="74"/>
  <c r="D18" i="74"/>
  <c r="F17" i="74"/>
  <c r="E17" i="74"/>
  <c r="D17" i="74"/>
  <c r="F16" i="74"/>
  <c r="E16" i="74"/>
  <c r="D16" i="74"/>
  <c r="F15" i="74"/>
  <c r="E15" i="74"/>
  <c r="D15" i="74"/>
  <c r="F14" i="74"/>
  <c r="E14" i="74"/>
  <c r="D14" i="74"/>
  <c r="F13" i="74"/>
  <c r="E13" i="74"/>
  <c r="D13" i="74"/>
  <c r="F12" i="74"/>
  <c r="E12" i="74"/>
  <c r="D12" i="74"/>
  <c r="F11" i="74"/>
  <c r="E11" i="74"/>
  <c r="D11" i="74"/>
  <c r="F10" i="74"/>
  <c r="E10" i="74"/>
  <c r="D10" i="74"/>
  <c r="F9" i="74"/>
  <c r="E9" i="74"/>
  <c r="D9" i="74"/>
  <c r="F8" i="74"/>
  <c r="E8" i="74"/>
  <c r="D8" i="74"/>
  <c r="F7" i="74"/>
  <c r="E7" i="74"/>
  <c r="D7" i="74"/>
  <c r="F6" i="74"/>
  <c r="E6" i="74"/>
  <c r="D6" i="74"/>
  <c r="F5" i="74"/>
  <c r="E5" i="74"/>
  <c r="D5" i="74"/>
  <c r="M36" i="73"/>
  <c r="L36" i="73"/>
  <c r="J36" i="73"/>
  <c r="I36" i="73"/>
  <c r="H36" i="73"/>
  <c r="G36" i="73"/>
  <c r="F36" i="73"/>
  <c r="D36" i="73"/>
  <c r="M35" i="73"/>
  <c r="L35" i="73"/>
  <c r="J35" i="73"/>
  <c r="I35" i="73"/>
  <c r="G35" i="73"/>
  <c r="F35" i="73"/>
  <c r="D35" i="73"/>
  <c r="M34" i="73"/>
  <c r="L34" i="73"/>
  <c r="J34" i="73"/>
  <c r="I34" i="73"/>
  <c r="H34" i="73"/>
  <c r="G34" i="73"/>
  <c r="F34" i="73"/>
  <c r="E34" i="73"/>
  <c r="D34" i="73"/>
  <c r="M33" i="73"/>
  <c r="L33" i="73"/>
  <c r="J33" i="73"/>
  <c r="I33" i="73"/>
  <c r="G33" i="73"/>
  <c r="F33" i="73"/>
  <c r="D33" i="73"/>
  <c r="M32" i="73"/>
  <c r="L32" i="73"/>
  <c r="J32" i="73"/>
  <c r="I32" i="73"/>
  <c r="H32" i="73"/>
  <c r="G32" i="73"/>
  <c r="F32" i="73"/>
  <c r="E32" i="73"/>
  <c r="D32" i="73"/>
  <c r="M31" i="73"/>
  <c r="L31" i="73"/>
  <c r="J31" i="73"/>
  <c r="I31" i="73"/>
  <c r="G31" i="73"/>
  <c r="F31" i="73"/>
  <c r="D31" i="73"/>
  <c r="M30" i="73"/>
  <c r="L30" i="73"/>
  <c r="J30" i="73"/>
  <c r="I30" i="73"/>
  <c r="H30" i="73"/>
  <c r="G30" i="73"/>
  <c r="F30" i="73"/>
  <c r="E30" i="73"/>
  <c r="D30" i="73"/>
  <c r="M29" i="73"/>
  <c r="L29" i="73"/>
  <c r="J29" i="73"/>
  <c r="I29" i="73"/>
  <c r="G29" i="73"/>
  <c r="F29" i="73"/>
  <c r="D29" i="73"/>
  <c r="M28" i="73"/>
  <c r="L28" i="73"/>
  <c r="J28" i="73"/>
  <c r="I28" i="73"/>
  <c r="G28" i="73"/>
  <c r="F28" i="73"/>
  <c r="D28" i="73"/>
  <c r="M27" i="73"/>
  <c r="L27" i="73"/>
  <c r="K27" i="73"/>
  <c r="J27" i="73"/>
  <c r="I27" i="73"/>
  <c r="G27" i="73"/>
  <c r="F27" i="73"/>
  <c r="D27" i="73"/>
  <c r="M26" i="73"/>
  <c r="L26" i="73"/>
  <c r="J26" i="73"/>
  <c r="I26" i="73"/>
  <c r="H26" i="73"/>
  <c r="G26" i="73"/>
  <c r="F26" i="73"/>
  <c r="D26" i="73"/>
  <c r="M25" i="73"/>
  <c r="L25" i="73"/>
  <c r="J25" i="73"/>
  <c r="I25" i="73"/>
  <c r="G25" i="73"/>
  <c r="F25" i="73"/>
  <c r="D25" i="73"/>
  <c r="M24" i="73"/>
  <c r="L24" i="73"/>
  <c r="K24" i="73"/>
  <c r="J24" i="73"/>
  <c r="I24" i="73"/>
  <c r="G24" i="73"/>
  <c r="F24" i="73"/>
  <c r="D24" i="73"/>
  <c r="M23" i="73"/>
  <c r="L23" i="73"/>
  <c r="J23" i="73"/>
  <c r="I23" i="73"/>
  <c r="G23" i="73"/>
  <c r="F23" i="73"/>
  <c r="D23" i="73"/>
  <c r="M22" i="73"/>
  <c r="L22" i="73"/>
  <c r="K22" i="73"/>
  <c r="J22" i="73"/>
  <c r="I22" i="73"/>
  <c r="G22" i="73"/>
  <c r="F22" i="73"/>
  <c r="D22" i="73"/>
  <c r="M21" i="73"/>
  <c r="L21" i="73"/>
  <c r="K21" i="73"/>
  <c r="J21" i="73"/>
  <c r="I21" i="73"/>
  <c r="G21" i="73"/>
  <c r="F21" i="73"/>
  <c r="D21" i="73"/>
  <c r="M20" i="73"/>
  <c r="L20" i="73"/>
  <c r="K20" i="73"/>
  <c r="J20" i="73"/>
  <c r="I20" i="73"/>
  <c r="G20" i="73"/>
  <c r="F20" i="73"/>
  <c r="D20" i="73"/>
  <c r="M19" i="73"/>
  <c r="L19" i="73"/>
  <c r="K19" i="73"/>
  <c r="J19" i="73"/>
  <c r="I19" i="73"/>
  <c r="H19" i="73"/>
  <c r="G19" i="73"/>
  <c r="F19" i="73"/>
  <c r="E19" i="73"/>
  <c r="D19" i="73"/>
  <c r="M18" i="73"/>
  <c r="L18" i="73"/>
  <c r="K18" i="73"/>
  <c r="J18" i="73"/>
  <c r="I18" i="73"/>
  <c r="H18" i="73"/>
  <c r="G18" i="73"/>
  <c r="F18" i="73"/>
  <c r="E18" i="73"/>
  <c r="D18" i="73"/>
  <c r="M17" i="73"/>
  <c r="L17" i="73"/>
  <c r="K17" i="73"/>
  <c r="J17" i="73"/>
  <c r="I17" i="73"/>
  <c r="H17" i="73"/>
  <c r="G17" i="73"/>
  <c r="F17" i="73"/>
  <c r="E17" i="73"/>
  <c r="D17" i="73"/>
  <c r="M16" i="73"/>
  <c r="L16" i="73"/>
  <c r="K16" i="73"/>
  <c r="J16" i="73"/>
  <c r="I16" i="73"/>
  <c r="H16" i="73"/>
  <c r="G16" i="73"/>
  <c r="F16" i="73"/>
  <c r="E16" i="73"/>
  <c r="D16" i="73"/>
  <c r="M15" i="73"/>
  <c r="L15" i="73"/>
  <c r="K15" i="73"/>
  <c r="J15" i="73"/>
  <c r="I15" i="73"/>
  <c r="H15" i="73"/>
  <c r="G15" i="73"/>
  <c r="F15" i="73"/>
  <c r="E15" i="73"/>
  <c r="D15" i="73"/>
  <c r="M14" i="73"/>
  <c r="L14" i="73"/>
  <c r="K14" i="73"/>
  <c r="J14" i="73"/>
  <c r="I14" i="73"/>
  <c r="H14" i="73"/>
  <c r="G14" i="73"/>
  <c r="F14" i="73"/>
  <c r="E14" i="73"/>
  <c r="D14" i="73"/>
  <c r="M13" i="73"/>
  <c r="L13" i="73"/>
  <c r="K13" i="73"/>
  <c r="J13" i="73"/>
  <c r="I13" i="73"/>
  <c r="H13" i="73"/>
  <c r="G13" i="73"/>
  <c r="F13" i="73"/>
  <c r="E13" i="73"/>
  <c r="D13" i="73"/>
  <c r="M12" i="73"/>
  <c r="L12" i="73"/>
  <c r="K12" i="73"/>
  <c r="J12" i="73"/>
  <c r="I12" i="73"/>
  <c r="H12" i="73"/>
  <c r="G12" i="73"/>
  <c r="F12" i="73"/>
  <c r="E12" i="73"/>
  <c r="D12" i="73"/>
  <c r="M11" i="73"/>
  <c r="L11" i="73"/>
  <c r="K11" i="73"/>
  <c r="J11" i="73"/>
  <c r="I11" i="73"/>
  <c r="H11" i="73"/>
  <c r="G11" i="73"/>
  <c r="F11" i="73"/>
  <c r="E11" i="73"/>
  <c r="D11" i="73"/>
  <c r="M10" i="73"/>
  <c r="L10" i="73"/>
  <c r="K10" i="73"/>
  <c r="J10" i="73"/>
  <c r="I10" i="73"/>
  <c r="H10" i="73"/>
  <c r="G10" i="73"/>
  <c r="F10" i="73"/>
  <c r="E10" i="73"/>
  <c r="D10" i="73"/>
  <c r="M9" i="73"/>
  <c r="L9" i="73"/>
  <c r="K9" i="73"/>
  <c r="J9" i="73"/>
  <c r="I9" i="73"/>
  <c r="H9" i="73"/>
  <c r="G9" i="73"/>
  <c r="F9" i="73"/>
  <c r="E9" i="73"/>
  <c r="D9" i="73"/>
  <c r="M8" i="73"/>
  <c r="L8" i="73"/>
  <c r="K8" i="73"/>
  <c r="J8" i="73"/>
  <c r="I8" i="73"/>
  <c r="H8" i="73"/>
  <c r="G8" i="73"/>
  <c r="F8" i="73"/>
  <c r="E8" i="73"/>
  <c r="D8" i="73"/>
  <c r="M7" i="73"/>
  <c r="L7" i="73"/>
  <c r="K7" i="73"/>
  <c r="J7" i="73"/>
  <c r="I7" i="73"/>
  <c r="H7" i="73"/>
  <c r="G7" i="73"/>
  <c r="F7" i="73"/>
  <c r="E7" i="73"/>
  <c r="D7" i="73"/>
  <c r="J27" i="72"/>
  <c r="I27" i="72"/>
  <c r="H27" i="72"/>
  <c r="G27" i="72"/>
  <c r="F27" i="72"/>
  <c r="J26" i="72"/>
  <c r="I26" i="72"/>
  <c r="H26" i="72"/>
  <c r="G26" i="72"/>
  <c r="F26" i="72"/>
  <c r="E26" i="72"/>
  <c r="J25" i="72"/>
  <c r="I25" i="72"/>
  <c r="H25" i="72"/>
  <c r="G25" i="72"/>
  <c r="F25" i="72"/>
  <c r="E25" i="72"/>
  <c r="J24" i="72"/>
  <c r="I24" i="72"/>
  <c r="H24" i="72"/>
  <c r="G24" i="72"/>
  <c r="F24" i="72"/>
  <c r="E24" i="72"/>
  <c r="D23" i="72"/>
  <c r="J22" i="72"/>
  <c r="I22" i="72"/>
  <c r="H22" i="72"/>
  <c r="G22" i="72"/>
  <c r="F22" i="72"/>
  <c r="D22" i="72"/>
  <c r="L21" i="72"/>
  <c r="J21" i="72"/>
  <c r="I21" i="72"/>
  <c r="H21" i="72"/>
  <c r="G21" i="72"/>
  <c r="F21" i="72"/>
  <c r="E21" i="72"/>
  <c r="D21" i="72"/>
  <c r="L20" i="72"/>
  <c r="J20" i="72"/>
  <c r="I20" i="72"/>
  <c r="H20" i="72"/>
  <c r="G20" i="72"/>
  <c r="F20" i="72"/>
  <c r="E20" i="72"/>
  <c r="D20" i="72"/>
  <c r="L18" i="72"/>
  <c r="J18" i="72"/>
  <c r="I18" i="72"/>
  <c r="H18" i="72"/>
  <c r="G18" i="72"/>
  <c r="F18" i="72"/>
  <c r="E18" i="72"/>
  <c r="D18" i="72"/>
  <c r="L17" i="72"/>
  <c r="J17" i="72"/>
  <c r="I17" i="72"/>
  <c r="H17" i="72"/>
  <c r="G17" i="72"/>
  <c r="F17" i="72"/>
  <c r="E17" i="72"/>
  <c r="D17" i="72"/>
  <c r="J15" i="72"/>
  <c r="I15" i="72"/>
  <c r="H15" i="72"/>
  <c r="G15" i="72"/>
  <c r="F15" i="72"/>
  <c r="E15" i="72"/>
  <c r="D15" i="72"/>
  <c r="J14" i="72"/>
  <c r="I14" i="72"/>
  <c r="H14" i="72"/>
  <c r="G14" i="72"/>
  <c r="F14" i="72"/>
  <c r="E14" i="72"/>
  <c r="D14" i="72"/>
  <c r="L12" i="72"/>
  <c r="E12" i="72"/>
  <c r="D12" i="72"/>
  <c r="J11" i="72"/>
  <c r="I11" i="72"/>
  <c r="H11" i="72"/>
  <c r="G11" i="72"/>
  <c r="F11" i="72"/>
  <c r="L10" i="72"/>
  <c r="E10" i="72"/>
  <c r="D10" i="72"/>
  <c r="J9" i="72"/>
  <c r="I9" i="72"/>
  <c r="H9" i="72"/>
  <c r="G9" i="72"/>
  <c r="F9" i="72"/>
  <c r="L8" i="72"/>
  <c r="E8" i="72"/>
  <c r="D8" i="72"/>
  <c r="L7" i="72"/>
  <c r="E7" i="72"/>
  <c r="D7" i="72"/>
  <c r="J6" i="72"/>
  <c r="I6" i="72"/>
  <c r="H6" i="72"/>
  <c r="G6" i="72"/>
  <c r="F6" i="72"/>
  <c r="L40" i="71"/>
  <c r="K40" i="71"/>
  <c r="J40" i="71"/>
  <c r="I40" i="71"/>
  <c r="H40" i="71"/>
  <c r="G40" i="71"/>
  <c r="L39" i="71"/>
  <c r="K39" i="71"/>
  <c r="J39" i="71"/>
  <c r="I39" i="71"/>
  <c r="H39" i="71"/>
  <c r="G39" i="71"/>
  <c r="O38" i="71"/>
  <c r="L38" i="71"/>
  <c r="K38" i="71"/>
  <c r="J38" i="71"/>
  <c r="I38" i="71"/>
  <c r="H38" i="71"/>
  <c r="G38" i="71"/>
  <c r="F38" i="71"/>
  <c r="D38" i="71"/>
  <c r="L37" i="71"/>
  <c r="K37" i="71"/>
  <c r="J37" i="71"/>
  <c r="I37" i="71"/>
  <c r="H37" i="71"/>
  <c r="G37" i="71"/>
  <c r="D37" i="71"/>
  <c r="L36" i="71"/>
  <c r="K36" i="71"/>
  <c r="J36" i="71"/>
  <c r="I36" i="71"/>
  <c r="H36" i="71"/>
  <c r="G36" i="71"/>
  <c r="D36" i="71"/>
  <c r="L35" i="71"/>
  <c r="K35" i="71"/>
  <c r="J35" i="71"/>
  <c r="I35" i="71"/>
  <c r="H35" i="71"/>
  <c r="G35" i="71"/>
  <c r="E35" i="71"/>
  <c r="D35" i="71"/>
  <c r="N34" i="71"/>
  <c r="L34" i="71"/>
  <c r="K34" i="71"/>
  <c r="J34" i="71"/>
  <c r="I34" i="71"/>
  <c r="H34" i="71"/>
  <c r="G34" i="71"/>
  <c r="E34" i="71"/>
  <c r="D34" i="71"/>
  <c r="N33" i="71"/>
  <c r="L33" i="71"/>
  <c r="K33" i="71"/>
  <c r="J33" i="71"/>
  <c r="I33" i="71"/>
  <c r="H33" i="71"/>
  <c r="G33" i="71"/>
  <c r="E33" i="71"/>
  <c r="D33" i="71"/>
  <c r="L32" i="71"/>
  <c r="K32" i="71"/>
  <c r="J32" i="71"/>
  <c r="I32" i="71"/>
  <c r="H32" i="71"/>
  <c r="G32" i="71"/>
  <c r="E32" i="71"/>
  <c r="D32" i="71"/>
  <c r="L31" i="71"/>
  <c r="K31" i="71"/>
  <c r="J31" i="71"/>
  <c r="I31" i="71"/>
  <c r="H31" i="71"/>
  <c r="G31" i="71"/>
  <c r="E31" i="71"/>
  <c r="D31" i="71"/>
  <c r="L30" i="71"/>
  <c r="K30" i="71"/>
  <c r="J30" i="71"/>
  <c r="I30" i="71"/>
  <c r="H30" i="71"/>
  <c r="G30" i="71"/>
  <c r="E30" i="71"/>
  <c r="D30" i="71"/>
  <c r="L29" i="71"/>
  <c r="K29" i="71"/>
  <c r="J29" i="71"/>
  <c r="I29" i="71"/>
  <c r="H29" i="71"/>
  <c r="G29" i="71"/>
  <c r="E29" i="71"/>
  <c r="D29" i="71"/>
  <c r="N28" i="71"/>
  <c r="L28" i="71"/>
  <c r="K28" i="71"/>
  <c r="J28" i="71"/>
  <c r="I28" i="71"/>
  <c r="H28" i="71"/>
  <c r="G28" i="71"/>
  <c r="E28" i="71"/>
  <c r="D28" i="71"/>
  <c r="N27" i="71"/>
  <c r="L27" i="71"/>
  <c r="K27" i="71"/>
  <c r="J27" i="71"/>
  <c r="I27" i="71"/>
  <c r="H27" i="71"/>
  <c r="G27" i="71"/>
  <c r="E27" i="71"/>
  <c r="D27" i="71"/>
  <c r="L26" i="71"/>
  <c r="K26" i="71"/>
  <c r="J26" i="71"/>
  <c r="I26" i="71"/>
  <c r="H26" i="71"/>
  <c r="G26" i="71"/>
  <c r="D26" i="71"/>
  <c r="O25" i="71"/>
  <c r="L25" i="71"/>
  <c r="K25" i="71"/>
  <c r="J25" i="71"/>
  <c r="I25" i="71"/>
  <c r="H25" i="71"/>
  <c r="G25" i="71"/>
  <c r="F25" i="71"/>
  <c r="D25" i="71"/>
  <c r="L24" i="71"/>
  <c r="K24" i="71"/>
  <c r="J24" i="71"/>
  <c r="I24" i="71"/>
  <c r="H24" i="71"/>
  <c r="G24" i="71"/>
  <c r="D24" i="71"/>
  <c r="L23" i="71"/>
  <c r="K23" i="71"/>
  <c r="J23" i="71"/>
  <c r="I23" i="71"/>
  <c r="H23" i="71"/>
  <c r="G23" i="71"/>
  <c r="E23" i="71"/>
  <c r="D23" i="71"/>
  <c r="L22" i="71"/>
  <c r="K22" i="71"/>
  <c r="J22" i="71"/>
  <c r="I22" i="71"/>
  <c r="H22" i="71"/>
  <c r="G22" i="71"/>
  <c r="E22" i="71"/>
  <c r="D22" i="71"/>
  <c r="L21" i="71"/>
  <c r="K21" i="71"/>
  <c r="J21" i="71"/>
  <c r="I21" i="71"/>
  <c r="H21" i="71"/>
  <c r="G21" i="71"/>
  <c r="E21" i="71"/>
  <c r="D21" i="71"/>
  <c r="N20" i="71"/>
  <c r="L20" i="71"/>
  <c r="K20" i="71"/>
  <c r="J20" i="71"/>
  <c r="I20" i="71"/>
  <c r="H20" i="71"/>
  <c r="G20" i="71"/>
  <c r="E20" i="71"/>
  <c r="D20" i="71"/>
  <c r="N19" i="71"/>
  <c r="L19" i="71"/>
  <c r="K19" i="71"/>
  <c r="J19" i="71"/>
  <c r="I19" i="71"/>
  <c r="H19" i="71"/>
  <c r="G19" i="71"/>
  <c r="E19" i="71"/>
  <c r="D19" i="71"/>
  <c r="L18" i="71"/>
  <c r="K18" i="71"/>
  <c r="J18" i="71"/>
  <c r="I18" i="71"/>
  <c r="H18" i="71"/>
  <c r="G18" i="71"/>
  <c r="E18" i="71"/>
  <c r="D18" i="71"/>
  <c r="L17" i="71"/>
  <c r="K17" i="71"/>
  <c r="J17" i="71"/>
  <c r="I17" i="71"/>
  <c r="H17" i="71"/>
  <c r="G17" i="71"/>
  <c r="E17" i="71"/>
  <c r="L16" i="71"/>
  <c r="K16" i="71"/>
  <c r="J16" i="71"/>
  <c r="I16" i="71"/>
  <c r="H16" i="71"/>
  <c r="G16" i="71"/>
  <c r="E16" i="71"/>
  <c r="D16" i="71"/>
  <c r="N15" i="71"/>
  <c r="L15" i="71"/>
  <c r="K15" i="71"/>
  <c r="J15" i="71"/>
  <c r="I15" i="71"/>
  <c r="H15" i="71"/>
  <c r="G15" i="71"/>
  <c r="E15" i="71"/>
  <c r="D15" i="71"/>
  <c r="N14" i="71"/>
  <c r="L14" i="71"/>
  <c r="K14" i="71"/>
  <c r="J14" i="71"/>
  <c r="I14" i="71"/>
  <c r="H14" i="71"/>
  <c r="G14" i="71"/>
  <c r="E14" i="71"/>
  <c r="D14" i="71"/>
  <c r="N13" i="71"/>
  <c r="L13" i="71"/>
  <c r="K13" i="71"/>
  <c r="J13" i="71"/>
  <c r="I13" i="71"/>
  <c r="H13" i="71"/>
  <c r="G13" i="71"/>
  <c r="E13" i="71"/>
  <c r="D13" i="71"/>
  <c r="N12" i="71"/>
  <c r="L12" i="71"/>
  <c r="K12" i="71"/>
  <c r="J12" i="71"/>
  <c r="I12" i="71"/>
  <c r="H12" i="71"/>
  <c r="G12" i="71"/>
  <c r="E12" i="71"/>
  <c r="D12" i="71"/>
  <c r="N10" i="71"/>
  <c r="L10" i="71"/>
  <c r="K10" i="71"/>
  <c r="J10" i="71"/>
  <c r="I10" i="71"/>
  <c r="H10" i="71"/>
  <c r="G10" i="71"/>
  <c r="E10" i="71"/>
  <c r="D10" i="71"/>
  <c r="N9" i="71"/>
  <c r="L9" i="71"/>
  <c r="K9" i="71"/>
  <c r="J9" i="71"/>
  <c r="I9" i="71"/>
  <c r="H9" i="71"/>
  <c r="G9" i="71"/>
  <c r="E9" i="71"/>
  <c r="D9" i="71"/>
  <c r="N8" i="71"/>
  <c r="L8" i="71"/>
  <c r="K8" i="71"/>
  <c r="J8" i="71"/>
  <c r="I8" i="71"/>
  <c r="H8" i="71"/>
  <c r="G8" i="71"/>
  <c r="E8" i="71"/>
  <c r="D8" i="71"/>
  <c r="N7" i="71"/>
  <c r="L7" i="71"/>
  <c r="K7" i="71"/>
  <c r="J7" i="71"/>
  <c r="I7" i="71"/>
  <c r="H7" i="71"/>
  <c r="G7" i="71"/>
  <c r="E7" i="71"/>
  <c r="D7" i="71"/>
  <c r="J40" i="25"/>
  <c r="J38" i="25"/>
  <c r="J35" i="25"/>
  <c r="I35" i="25"/>
  <c r="H35" i="25"/>
  <c r="G35" i="25"/>
  <c r="F35" i="25"/>
  <c r="J34" i="25"/>
  <c r="I34" i="25"/>
  <c r="H34" i="25"/>
  <c r="G34" i="25"/>
  <c r="F34" i="25"/>
  <c r="E34" i="25"/>
  <c r="J33" i="25"/>
  <c r="I33" i="25"/>
  <c r="H33" i="25"/>
  <c r="G33" i="25"/>
  <c r="F33" i="25"/>
  <c r="E33" i="25"/>
  <c r="D33" i="25"/>
  <c r="J32" i="25"/>
  <c r="I32" i="25"/>
  <c r="H32" i="25"/>
  <c r="G32" i="25"/>
  <c r="F32" i="25"/>
  <c r="E32" i="25"/>
  <c r="D32" i="25"/>
  <c r="D31" i="25"/>
  <c r="J30" i="25"/>
  <c r="I30" i="25"/>
  <c r="H30" i="25"/>
  <c r="G30" i="25"/>
  <c r="F30" i="25"/>
  <c r="D30" i="25"/>
  <c r="L29" i="25"/>
  <c r="J29" i="25"/>
  <c r="I29" i="25"/>
  <c r="H29" i="25"/>
  <c r="G29" i="25"/>
  <c r="F29" i="25"/>
  <c r="E29" i="25"/>
  <c r="D29" i="25"/>
  <c r="L28" i="25"/>
  <c r="J28" i="25"/>
  <c r="I28" i="25"/>
  <c r="H28" i="25"/>
  <c r="G28" i="25"/>
  <c r="F28" i="25"/>
  <c r="E28" i="25"/>
  <c r="D28" i="25"/>
  <c r="L26" i="25"/>
  <c r="J26" i="25"/>
  <c r="I26" i="25"/>
  <c r="H26" i="25"/>
  <c r="G26" i="25"/>
  <c r="F26" i="25"/>
  <c r="E26" i="25"/>
  <c r="D26" i="25"/>
  <c r="L25" i="25"/>
  <c r="J25" i="25"/>
  <c r="I25" i="25"/>
  <c r="H25" i="25"/>
  <c r="G25" i="25"/>
  <c r="F25" i="25"/>
  <c r="E25" i="25"/>
  <c r="D25" i="25"/>
  <c r="J23" i="25"/>
  <c r="I23" i="25"/>
  <c r="H23" i="25"/>
  <c r="G23" i="25"/>
  <c r="F23" i="25"/>
  <c r="E23" i="25"/>
  <c r="D23" i="25"/>
  <c r="J22" i="25"/>
  <c r="I22" i="25"/>
  <c r="H22" i="25"/>
  <c r="G22" i="25"/>
  <c r="F22" i="25"/>
  <c r="E22" i="25"/>
  <c r="D22" i="25"/>
  <c r="E21" i="25"/>
  <c r="D21" i="25"/>
  <c r="L20" i="25"/>
  <c r="E20" i="25"/>
  <c r="D20" i="25"/>
  <c r="J19" i="25"/>
  <c r="I19" i="25"/>
  <c r="H19" i="25"/>
  <c r="G19" i="25"/>
  <c r="F19" i="25"/>
  <c r="L18" i="25"/>
  <c r="E18" i="25"/>
  <c r="D18" i="25"/>
  <c r="J17" i="25"/>
  <c r="I17" i="25"/>
  <c r="H17" i="25"/>
  <c r="G17" i="25"/>
  <c r="F17" i="25"/>
  <c r="L16" i="25"/>
  <c r="E16" i="25"/>
  <c r="D16" i="25"/>
  <c r="L15" i="25"/>
  <c r="E15" i="25"/>
  <c r="D15" i="25"/>
  <c r="J14" i="25"/>
  <c r="I14" i="25"/>
  <c r="H14" i="25"/>
  <c r="G14" i="25"/>
  <c r="F14" i="25"/>
  <c r="E9" i="25"/>
  <c r="F4" i="25"/>
  <c r="D4" i="25"/>
  <c r="D2" i="25"/>
  <c r="M58" i="24"/>
  <c r="M55" i="24"/>
  <c r="O52" i="24"/>
  <c r="N52" i="24"/>
  <c r="L52" i="24"/>
  <c r="K52" i="24"/>
  <c r="J52" i="24"/>
  <c r="I52" i="24"/>
  <c r="H52" i="24"/>
  <c r="G52" i="24"/>
  <c r="O51" i="24"/>
  <c r="N51" i="24"/>
  <c r="L51" i="24"/>
  <c r="K51" i="24"/>
  <c r="J51" i="24"/>
  <c r="I51" i="24"/>
  <c r="H51" i="24"/>
  <c r="G51" i="24"/>
  <c r="L50" i="24"/>
  <c r="K50" i="24"/>
  <c r="J50" i="24"/>
  <c r="I50" i="24"/>
  <c r="H50" i="24"/>
  <c r="G50" i="24"/>
  <c r="E50" i="24"/>
  <c r="D50" i="24"/>
  <c r="O49" i="24"/>
  <c r="N49" i="24"/>
  <c r="L49" i="24"/>
  <c r="K49" i="24"/>
  <c r="J49" i="24"/>
  <c r="I49" i="24"/>
  <c r="H49" i="24"/>
  <c r="G49" i="24"/>
  <c r="D49" i="24"/>
  <c r="O48" i="24"/>
  <c r="N48" i="24"/>
  <c r="L48" i="24"/>
  <c r="K48" i="24"/>
  <c r="J48" i="24"/>
  <c r="I48" i="24"/>
  <c r="H48" i="24"/>
  <c r="G48" i="24"/>
  <c r="D48" i="24"/>
  <c r="L47" i="24"/>
  <c r="K47" i="24"/>
  <c r="J47" i="24"/>
  <c r="I47" i="24"/>
  <c r="H47" i="24"/>
  <c r="G47" i="24"/>
  <c r="E47" i="24"/>
  <c r="L46" i="24"/>
  <c r="K46" i="24"/>
  <c r="J46" i="24"/>
  <c r="I46" i="24"/>
  <c r="H46" i="24"/>
  <c r="G46" i="24"/>
  <c r="E46" i="24"/>
  <c r="L45" i="24"/>
  <c r="K45" i="24"/>
  <c r="J45" i="24"/>
  <c r="I45" i="24"/>
  <c r="H45" i="24"/>
  <c r="G45" i="24"/>
  <c r="E45" i="24"/>
  <c r="D45" i="24"/>
  <c r="L44" i="24"/>
  <c r="K44" i="24"/>
  <c r="J44" i="24"/>
  <c r="I44" i="24"/>
  <c r="H44" i="24"/>
  <c r="G44" i="24"/>
  <c r="E44" i="24"/>
  <c r="D44" i="24"/>
  <c r="N43" i="24"/>
  <c r="L43" i="24"/>
  <c r="K43" i="24"/>
  <c r="J43" i="24"/>
  <c r="I43" i="24"/>
  <c r="H43" i="24"/>
  <c r="G43" i="24"/>
  <c r="E43" i="24"/>
  <c r="D43" i="24"/>
  <c r="N42" i="24"/>
  <c r="L42" i="24"/>
  <c r="K42" i="24"/>
  <c r="J42" i="24"/>
  <c r="I42" i="24"/>
  <c r="H42" i="24"/>
  <c r="G42" i="24"/>
  <c r="E42" i="24"/>
  <c r="D42" i="24"/>
  <c r="I34" i="24"/>
  <c r="I32" i="24"/>
  <c r="L29" i="24"/>
  <c r="K29" i="24"/>
  <c r="J29" i="24"/>
  <c r="I29" i="24"/>
  <c r="H29" i="24"/>
  <c r="G29" i="24"/>
  <c r="E29" i="24"/>
  <c r="D29" i="24"/>
  <c r="L28" i="24"/>
  <c r="K28" i="24"/>
  <c r="J28" i="24"/>
  <c r="I28" i="24"/>
  <c r="H28" i="24"/>
  <c r="G28" i="24"/>
  <c r="E28" i="24"/>
  <c r="D28" i="24"/>
  <c r="L27" i="24"/>
  <c r="K27" i="24"/>
  <c r="J27" i="24"/>
  <c r="I27" i="24"/>
  <c r="H27" i="24"/>
  <c r="G27" i="24"/>
  <c r="E27" i="24"/>
  <c r="D27" i="24"/>
  <c r="L26" i="24"/>
  <c r="K26" i="24"/>
  <c r="J26" i="24"/>
  <c r="I26" i="24"/>
  <c r="H26" i="24"/>
  <c r="G26" i="24"/>
  <c r="E26" i="24"/>
  <c r="D26" i="24"/>
  <c r="N25" i="24"/>
  <c r="L25" i="24"/>
  <c r="K25" i="24"/>
  <c r="J25" i="24"/>
  <c r="I25" i="24"/>
  <c r="H25" i="24"/>
  <c r="G25" i="24"/>
  <c r="E25" i="24"/>
  <c r="D25" i="24"/>
  <c r="N24" i="24"/>
  <c r="L24" i="24"/>
  <c r="K24" i="24"/>
  <c r="J24" i="24"/>
  <c r="I24" i="24"/>
  <c r="H24" i="24"/>
  <c r="G24" i="24"/>
  <c r="E24" i="24"/>
  <c r="D24" i="24"/>
  <c r="L23" i="24"/>
  <c r="K23" i="24"/>
  <c r="J23" i="24"/>
  <c r="I23" i="24"/>
  <c r="H23" i="24"/>
  <c r="G23" i="24"/>
  <c r="E23" i="24"/>
  <c r="D23" i="24"/>
  <c r="L22" i="24"/>
  <c r="K22" i="24"/>
  <c r="J22" i="24"/>
  <c r="I22" i="24"/>
  <c r="H22" i="24"/>
  <c r="G22" i="24"/>
  <c r="E22" i="24"/>
  <c r="L21" i="24"/>
  <c r="K21" i="24"/>
  <c r="J21" i="24"/>
  <c r="I21" i="24"/>
  <c r="H21" i="24"/>
  <c r="G21" i="24"/>
  <c r="E21" i="24"/>
  <c r="D21" i="24"/>
  <c r="N20" i="24"/>
  <c r="L20" i="24"/>
  <c r="K20" i="24"/>
  <c r="J20" i="24"/>
  <c r="I20" i="24"/>
  <c r="H20" i="24"/>
  <c r="G20" i="24"/>
  <c r="E20" i="24"/>
  <c r="D20" i="24"/>
  <c r="N19" i="24"/>
  <c r="L19" i="24"/>
  <c r="K19" i="24"/>
  <c r="J19" i="24"/>
  <c r="I19" i="24"/>
  <c r="H19" i="24"/>
  <c r="G19" i="24"/>
  <c r="E19" i="24"/>
  <c r="D19" i="24"/>
  <c r="N17" i="24"/>
  <c r="L17" i="24"/>
  <c r="K17" i="24"/>
  <c r="J17" i="24"/>
  <c r="I17" i="24"/>
  <c r="H17" i="24"/>
  <c r="G17" i="24"/>
  <c r="E17" i="24"/>
  <c r="D17" i="24"/>
  <c r="N16" i="24"/>
  <c r="L16" i="24"/>
  <c r="K16" i="24"/>
  <c r="J16" i="24"/>
  <c r="I16" i="24"/>
  <c r="H16" i="24"/>
  <c r="G16" i="24"/>
  <c r="E16" i="24"/>
  <c r="D16" i="24"/>
  <c r="N15" i="24"/>
  <c r="L15" i="24"/>
  <c r="K15" i="24"/>
  <c r="J15" i="24"/>
  <c r="I15" i="24"/>
  <c r="H15" i="24"/>
  <c r="G15" i="24"/>
  <c r="E15" i="24"/>
  <c r="D15" i="24"/>
  <c r="G9" i="24"/>
  <c r="G4" i="24"/>
  <c r="D4" i="24"/>
  <c r="D2" i="24"/>
  <c r="H43" i="29"/>
  <c r="H41" i="29"/>
  <c r="H34" i="29"/>
  <c r="F34" i="29"/>
  <c r="H27" i="29"/>
  <c r="H26" i="29"/>
  <c r="H25" i="29"/>
  <c r="H24" i="29"/>
  <c r="H23" i="29"/>
  <c r="D17" i="29"/>
  <c r="F11" i="29"/>
  <c r="D11" i="29"/>
  <c r="D9" i="29"/>
  <c r="I55" i="70"/>
  <c r="H55" i="70"/>
  <c r="I54" i="70"/>
  <c r="H54" i="70"/>
  <c r="I53" i="70"/>
  <c r="H53" i="70"/>
  <c r="I52" i="70"/>
  <c r="H52" i="70"/>
  <c r="I51" i="70"/>
  <c r="H51" i="70"/>
  <c r="I50" i="70"/>
  <c r="H50" i="70"/>
  <c r="I49" i="70"/>
  <c r="H49" i="70"/>
  <c r="I48" i="70"/>
  <c r="H48" i="70"/>
  <c r="I47" i="70"/>
  <c r="H47" i="70"/>
  <c r="I46" i="70"/>
  <c r="H46" i="70"/>
  <c r="I45" i="70"/>
  <c r="H45" i="70"/>
  <c r="I43" i="70"/>
  <c r="H43" i="70"/>
  <c r="I42" i="70"/>
  <c r="H42" i="70"/>
  <c r="F42" i="70"/>
  <c r="E42" i="70"/>
  <c r="I41" i="70"/>
  <c r="H41" i="70"/>
  <c r="G41" i="70"/>
  <c r="F41" i="70"/>
  <c r="E41" i="70"/>
  <c r="I40" i="70"/>
  <c r="H40" i="70"/>
  <c r="G40" i="70"/>
  <c r="F40" i="70"/>
  <c r="E40" i="70"/>
  <c r="I39" i="70"/>
  <c r="H39" i="70"/>
  <c r="F39" i="70"/>
  <c r="E39" i="70"/>
  <c r="I38" i="70"/>
  <c r="H38" i="70"/>
  <c r="F38" i="70"/>
  <c r="E38" i="70"/>
  <c r="I37" i="70"/>
  <c r="H37" i="70"/>
  <c r="G37" i="70"/>
  <c r="F37" i="70"/>
  <c r="E37" i="70"/>
  <c r="I36" i="70"/>
  <c r="H36" i="70"/>
  <c r="G36" i="70"/>
  <c r="F36" i="70"/>
  <c r="E36" i="70"/>
  <c r="I35" i="70"/>
  <c r="H35" i="70"/>
  <c r="G35" i="70"/>
  <c r="F35" i="70"/>
  <c r="E35" i="70"/>
  <c r="I34" i="70"/>
  <c r="H34" i="70"/>
  <c r="G34" i="70"/>
  <c r="F34" i="70"/>
  <c r="E34" i="70"/>
  <c r="I33" i="70"/>
  <c r="H33" i="70"/>
  <c r="G33" i="70"/>
  <c r="F33" i="70"/>
  <c r="E33" i="70"/>
  <c r="I32" i="70"/>
  <c r="H32" i="70"/>
  <c r="F32" i="70"/>
  <c r="E32" i="70"/>
  <c r="I31" i="70"/>
  <c r="H31" i="70"/>
  <c r="G31" i="70"/>
  <c r="F31" i="70"/>
  <c r="E31" i="70"/>
  <c r="I30" i="70"/>
  <c r="H30" i="70"/>
  <c r="G30" i="70"/>
  <c r="F30" i="70"/>
  <c r="E30" i="70"/>
  <c r="I29" i="70"/>
  <c r="H29" i="70"/>
  <c r="F29" i="70"/>
  <c r="E29" i="70"/>
  <c r="I28" i="70"/>
  <c r="H28" i="70"/>
  <c r="G28" i="70"/>
  <c r="F28" i="70"/>
  <c r="E28" i="70"/>
  <c r="I27" i="70"/>
  <c r="H27" i="70"/>
  <c r="G27" i="70"/>
  <c r="F27" i="70"/>
  <c r="E27" i="70"/>
  <c r="I24" i="70"/>
  <c r="H24" i="70"/>
  <c r="I23" i="70"/>
  <c r="H23" i="70"/>
  <c r="G23" i="70"/>
  <c r="F23" i="70"/>
  <c r="E23" i="70"/>
  <c r="I22" i="70"/>
  <c r="H22" i="70"/>
  <c r="I21" i="70"/>
  <c r="H21" i="70"/>
  <c r="I20" i="70"/>
  <c r="H20" i="70"/>
  <c r="G20" i="70"/>
  <c r="F20" i="70"/>
  <c r="E20" i="70"/>
  <c r="I19" i="70"/>
  <c r="H19" i="70"/>
  <c r="F19" i="70"/>
  <c r="E19" i="70"/>
  <c r="I18" i="70"/>
  <c r="H18" i="70"/>
  <c r="F18" i="70"/>
  <c r="E18" i="70"/>
  <c r="I17" i="70"/>
  <c r="H17" i="70"/>
  <c r="G17" i="70"/>
  <c r="F17" i="70"/>
  <c r="E17" i="70"/>
  <c r="I16" i="70"/>
  <c r="H16" i="70"/>
  <c r="G16" i="70"/>
  <c r="F16" i="70"/>
  <c r="E16" i="70"/>
  <c r="I15" i="70"/>
  <c r="H15" i="70"/>
  <c r="G15" i="70"/>
  <c r="F15" i="70"/>
  <c r="E15" i="70"/>
  <c r="I14" i="70"/>
  <c r="H14" i="70"/>
  <c r="F14" i="70"/>
  <c r="E14" i="70"/>
  <c r="I13" i="70"/>
  <c r="H13" i="70"/>
  <c r="G13" i="70"/>
  <c r="F13" i="70"/>
  <c r="E13" i="70"/>
  <c r="I12" i="70"/>
  <c r="H12" i="70"/>
  <c r="G12" i="70"/>
  <c r="F12" i="70"/>
  <c r="E12" i="70"/>
  <c r="I11" i="70"/>
  <c r="H11" i="70"/>
  <c r="G11" i="70"/>
  <c r="F11" i="70"/>
  <c r="E11" i="70"/>
  <c r="I10" i="70"/>
  <c r="H10" i="70"/>
  <c r="J10" i="70" s="1"/>
  <c r="G10" i="70"/>
  <c r="K10" i="70" s="1"/>
  <c r="F10" i="70"/>
  <c r="E10" i="70"/>
  <c r="I9" i="70"/>
  <c r="H9" i="70"/>
  <c r="G9" i="70"/>
  <c r="F9" i="70"/>
  <c r="E9" i="70"/>
  <c r="I8" i="70"/>
  <c r="H8" i="70"/>
  <c r="G8" i="70"/>
  <c r="F8" i="70"/>
  <c r="E8" i="70"/>
  <c r="I7" i="70"/>
  <c r="K7" i="70" s="1"/>
  <c r="H7" i="70"/>
  <c r="J7" i="70" s="1"/>
  <c r="G7" i="70"/>
  <c r="F7" i="70"/>
  <c r="E7" i="70"/>
  <c r="I83" i="28"/>
  <c r="I81" i="28"/>
  <c r="K78" i="28"/>
  <c r="J78" i="28"/>
  <c r="K77" i="28"/>
  <c r="J77" i="28"/>
  <c r="K76" i="28"/>
  <c r="J76" i="28"/>
  <c r="K75" i="28"/>
  <c r="J75" i="28"/>
  <c r="I75" i="28"/>
  <c r="H75" i="28"/>
  <c r="G75" i="28"/>
  <c r="K74" i="28"/>
  <c r="J74" i="28"/>
  <c r="I74" i="28"/>
  <c r="H74" i="28"/>
  <c r="G74" i="28"/>
  <c r="K73" i="28"/>
  <c r="J73" i="28"/>
  <c r="I73" i="28"/>
  <c r="H73" i="28"/>
  <c r="G73" i="28"/>
  <c r="K72" i="28"/>
  <c r="J72" i="28"/>
  <c r="I72" i="28"/>
  <c r="H72" i="28"/>
  <c r="G72" i="28"/>
  <c r="K71" i="28"/>
  <c r="J71" i="28"/>
  <c r="I71" i="28"/>
  <c r="H71" i="28"/>
  <c r="G71" i="28"/>
  <c r="K70" i="28"/>
  <c r="J70" i="28"/>
  <c r="I70" i="28"/>
  <c r="H70" i="28"/>
  <c r="G70" i="28"/>
  <c r="K69" i="28"/>
  <c r="J69" i="28"/>
  <c r="I69" i="28"/>
  <c r="H69" i="28"/>
  <c r="G69" i="28"/>
  <c r="K68" i="28"/>
  <c r="J68" i="28"/>
  <c r="K66" i="28"/>
  <c r="J66" i="28"/>
  <c r="K65" i="28"/>
  <c r="J65" i="28"/>
  <c r="I65" i="28"/>
  <c r="H65" i="28"/>
  <c r="G65" i="28"/>
  <c r="K64" i="28"/>
  <c r="J64" i="28"/>
  <c r="I64" i="28"/>
  <c r="H64" i="28"/>
  <c r="G64" i="28"/>
  <c r="K63" i="28"/>
  <c r="J63" i="28"/>
  <c r="I63" i="28"/>
  <c r="H63" i="28"/>
  <c r="G63" i="28"/>
  <c r="K62" i="28"/>
  <c r="J62" i="28"/>
  <c r="H62" i="28"/>
  <c r="G62" i="28"/>
  <c r="K61" i="28"/>
  <c r="J61" i="28"/>
  <c r="H61" i="28"/>
  <c r="G61" i="28"/>
  <c r="K60" i="28"/>
  <c r="J60" i="28"/>
  <c r="I60" i="28"/>
  <c r="H60" i="28"/>
  <c r="G60" i="28"/>
  <c r="K59" i="28"/>
  <c r="J59" i="28"/>
  <c r="I59" i="28"/>
  <c r="H59" i="28"/>
  <c r="G59" i="28"/>
  <c r="K58" i="28"/>
  <c r="J58" i="28"/>
  <c r="I58" i="28"/>
  <c r="H58" i="28"/>
  <c r="G58" i="28"/>
  <c r="K57" i="28"/>
  <c r="J57" i="28"/>
  <c r="I57" i="28"/>
  <c r="H57" i="28"/>
  <c r="G57" i="28"/>
  <c r="K56" i="28"/>
  <c r="J56" i="28"/>
  <c r="I56" i="28"/>
  <c r="H56" i="28"/>
  <c r="G56" i="28"/>
  <c r="K55" i="28"/>
  <c r="J55" i="28"/>
  <c r="H55" i="28"/>
  <c r="G55" i="28"/>
  <c r="K54" i="28"/>
  <c r="J54" i="28"/>
  <c r="I54" i="28"/>
  <c r="H54" i="28"/>
  <c r="G54" i="28"/>
  <c r="K53" i="28"/>
  <c r="J53" i="28"/>
  <c r="I53" i="28"/>
  <c r="H53" i="28"/>
  <c r="G53" i="28"/>
  <c r="K52" i="28"/>
  <c r="J52" i="28"/>
  <c r="H52" i="28"/>
  <c r="G52" i="28"/>
  <c r="K51" i="28"/>
  <c r="J51" i="28"/>
  <c r="I51" i="28"/>
  <c r="H51" i="28"/>
  <c r="G51" i="28"/>
  <c r="K50" i="28"/>
  <c r="J50" i="28"/>
  <c r="I50" i="28"/>
  <c r="H50" i="28"/>
  <c r="G50" i="28"/>
  <c r="I41" i="28"/>
  <c r="I39" i="28"/>
  <c r="K36" i="28"/>
  <c r="J36" i="28"/>
  <c r="K35" i="28"/>
  <c r="J35" i="28"/>
  <c r="I35" i="28"/>
  <c r="H35" i="28"/>
  <c r="G35" i="28"/>
  <c r="K34" i="28"/>
  <c r="J34" i="28"/>
  <c r="K33" i="28"/>
  <c r="J33" i="28"/>
  <c r="K32" i="28"/>
  <c r="J32" i="28"/>
  <c r="I32" i="28"/>
  <c r="H32" i="28"/>
  <c r="G32" i="28"/>
  <c r="K31" i="28"/>
  <c r="J31" i="28"/>
  <c r="H31" i="28"/>
  <c r="G31" i="28"/>
  <c r="K30" i="28"/>
  <c r="J30" i="28"/>
  <c r="H30" i="28"/>
  <c r="G30" i="28"/>
  <c r="K29" i="28"/>
  <c r="J29" i="28"/>
  <c r="I29" i="28"/>
  <c r="H29" i="28"/>
  <c r="G29" i="28"/>
  <c r="K28" i="28"/>
  <c r="J28" i="28"/>
  <c r="I28" i="28"/>
  <c r="H28" i="28"/>
  <c r="G28" i="28"/>
  <c r="K27" i="28"/>
  <c r="J27" i="28"/>
  <c r="I27" i="28"/>
  <c r="H27" i="28"/>
  <c r="G27" i="28"/>
  <c r="K26" i="28"/>
  <c r="J26" i="28"/>
  <c r="H26" i="28"/>
  <c r="G26" i="28"/>
  <c r="K25" i="28"/>
  <c r="J25" i="28"/>
  <c r="I25" i="28"/>
  <c r="H25" i="28"/>
  <c r="G25" i="28"/>
  <c r="K24" i="28"/>
  <c r="J24" i="28"/>
  <c r="I24" i="28"/>
  <c r="H24" i="28"/>
  <c r="G24" i="28"/>
  <c r="K23" i="28"/>
  <c r="J23" i="28"/>
  <c r="I23" i="28"/>
  <c r="H23" i="28"/>
  <c r="G23" i="28"/>
  <c r="K22" i="28"/>
  <c r="J22" i="28"/>
  <c r="I22" i="28"/>
  <c r="H22" i="28"/>
  <c r="G22" i="28"/>
  <c r="K21" i="28"/>
  <c r="J21" i="28"/>
  <c r="I21" i="28"/>
  <c r="H21" i="28"/>
  <c r="G21" i="28"/>
  <c r="E14" i="28"/>
  <c r="G7" i="28"/>
  <c r="E7" i="28"/>
  <c r="E5" i="28"/>
  <c r="G37" i="69"/>
  <c r="F37" i="69"/>
  <c r="E37" i="69"/>
  <c r="G36" i="69"/>
  <c r="F36" i="69"/>
  <c r="E36" i="69"/>
  <c r="G35" i="69"/>
  <c r="F35" i="69"/>
  <c r="E35" i="69"/>
  <c r="G34" i="69"/>
  <c r="F34" i="69"/>
  <c r="E34" i="69"/>
  <c r="G33" i="69"/>
  <c r="F33" i="69"/>
  <c r="E33" i="69"/>
  <c r="G32" i="69"/>
  <c r="F32" i="69"/>
  <c r="E32" i="69"/>
  <c r="G31" i="69"/>
  <c r="F31" i="69"/>
  <c r="E31" i="69"/>
  <c r="G30" i="69"/>
  <c r="F30" i="69"/>
  <c r="E30" i="69"/>
  <c r="G29" i="69"/>
  <c r="F29" i="69"/>
  <c r="E29" i="69"/>
  <c r="G27" i="69"/>
  <c r="F27" i="69"/>
  <c r="E27" i="69"/>
  <c r="G26" i="69"/>
  <c r="F26" i="69"/>
  <c r="E26" i="69"/>
  <c r="G25" i="69"/>
  <c r="F25" i="69"/>
  <c r="E25" i="69"/>
  <c r="G24" i="69"/>
  <c r="F24" i="69"/>
  <c r="E24" i="69"/>
  <c r="G23" i="69"/>
  <c r="F23" i="69"/>
  <c r="E23" i="69"/>
  <c r="G22" i="69"/>
  <c r="F22" i="69"/>
  <c r="E22" i="69"/>
  <c r="G21" i="69"/>
  <c r="F21" i="69"/>
  <c r="G20" i="69"/>
  <c r="F20" i="69"/>
  <c r="E20" i="69"/>
  <c r="G19" i="69"/>
  <c r="F19" i="69"/>
  <c r="E19" i="69"/>
  <c r="G18" i="69"/>
  <c r="F18" i="69"/>
  <c r="G17" i="69"/>
  <c r="E17" i="69"/>
  <c r="G16" i="69"/>
  <c r="F16" i="69"/>
  <c r="E16" i="69"/>
  <c r="G15" i="69"/>
  <c r="F15" i="69"/>
  <c r="E15" i="69"/>
  <c r="G14" i="69"/>
  <c r="F14" i="69"/>
  <c r="E14" i="69"/>
  <c r="G13" i="69"/>
  <c r="E13" i="69"/>
  <c r="F12" i="69"/>
  <c r="F11" i="69"/>
  <c r="E10" i="69"/>
  <c r="E9" i="69"/>
  <c r="G7" i="69"/>
  <c r="F7" i="69"/>
  <c r="E7" i="69"/>
  <c r="G6" i="69"/>
  <c r="F6" i="69"/>
  <c r="E6" i="69"/>
  <c r="I51" i="30"/>
  <c r="I49" i="30"/>
  <c r="J45" i="30"/>
  <c r="H45" i="30"/>
  <c r="J44" i="30"/>
  <c r="H44" i="30"/>
  <c r="G44" i="30"/>
  <c r="J43" i="30"/>
  <c r="H43" i="30"/>
  <c r="G43" i="30"/>
  <c r="J42" i="30"/>
  <c r="H42" i="30"/>
  <c r="J41" i="30"/>
  <c r="H41" i="30"/>
  <c r="G41" i="30"/>
  <c r="J40" i="30"/>
  <c r="H40" i="30"/>
  <c r="J39" i="30"/>
  <c r="H39" i="30"/>
  <c r="J38" i="30"/>
  <c r="H38" i="30"/>
  <c r="J37" i="30"/>
  <c r="H37" i="30"/>
  <c r="J36" i="30"/>
  <c r="H36" i="30"/>
  <c r="J34" i="30"/>
  <c r="H34" i="30"/>
  <c r="J33" i="30"/>
  <c r="H33" i="30"/>
  <c r="J32" i="30"/>
  <c r="H32" i="30"/>
  <c r="J31" i="30"/>
  <c r="H31" i="30"/>
  <c r="J30" i="30"/>
  <c r="H30" i="30"/>
  <c r="J29" i="30"/>
  <c r="H29" i="30"/>
  <c r="J28" i="30"/>
  <c r="H28" i="30"/>
  <c r="J27" i="30"/>
  <c r="H27" i="30"/>
  <c r="J26" i="30"/>
  <c r="H26" i="30"/>
  <c r="J25" i="30"/>
  <c r="H25" i="30"/>
  <c r="H24" i="30"/>
  <c r="J23" i="30"/>
  <c r="J22" i="30"/>
  <c r="H21" i="30"/>
  <c r="H20" i="30"/>
  <c r="J18" i="30"/>
  <c r="H18" i="30"/>
  <c r="J17" i="30"/>
  <c r="H17" i="30"/>
  <c r="E11" i="30"/>
  <c r="G6" i="30"/>
  <c r="E6" i="30"/>
  <c r="E4" i="30"/>
  <c r="E39" i="68"/>
  <c r="E38" i="68"/>
  <c r="E37" i="68"/>
  <c r="E36" i="68"/>
  <c r="E35" i="68"/>
  <c r="E29" i="68"/>
  <c r="E28" i="68"/>
  <c r="E27" i="68"/>
  <c r="E26" i="68"/>
  <c r="E25" i="68"/>
  <c r="E24" i="68"/>
  <c r="E23" i="68"/>
  <c r="E22" i="68"/>
  <c r="E21" i="68"/>
  <c r="E20" i="68"/>
  <c r="E19" i="68"/>
  <c r="F14" i="68"/>
  <c r="E14" i="68"/>
  <c r="F13" i="68"/>
  <c r="E13" i="68"/>
  <c r="F12" i="68"/>
  <c r="E12" i="68"/>
  <c r="F11" i="68"/>
  <c r="E11" i="68"/>
  <c r="F9" i="68"/>
  <c r="E9" i="68"/>
  <c r="F8" i="68"/>
  <c r="E8" i="68"/>
  <c r="F7" i="68"/>
  <c r="E7" i="68"/>
  <c r="F6" i="68"/>
  <c r="E6" i="68"/>
  <c r="Q22" i="67"/>
  <c r="P22" i="67"/>
  <c r="O22" i="67"/>
  <c r="N22" i="67"/>
  <c r="M22" i="67"/>
  <c r="K22" i="67"/>
  <c r="J22" i="67"/>
  <c r="I22" i="67"/>
  <c r="H22" i="67"/>
  <c r="G22" i="67"/>
  <c r="F22" i="67"/>
  <c r="E22" i="67"/>
  <c r="D22" i="67"/>
  <c r="K21" i="67"/>
  <c r="J21" i="67"/>
  <c r="I21" i="67"/>
  <c r="H21" i="67"/>
  <c r="G21" i="67"/>
  <c r="F21" i="67"/>
  <c r="E21" i="67"/>
  <c r="D21" i="67"/>
  <c r="K20" i="67"/>
  <c r="J20" i="67"/>
  <c r="I20" i="67"/>
  <c r="H20" i="67"/>
  <c r="G20" i="67"/>
  <c r="F20" i="67"/>
  <c r="E20" i="67"/>
  <c r="D20" i="67"/>
  <c r="K19" i="67"/>
  <c r="J19" i="67"/>
  <c r="I19" i="67"/>
  <c r="H19" i="67"/>
  <c r="G19" i="67"/>
  <c r="F19" i="67"/>
  <c r="E19" i="67"/>
  <c r="D19" i="67"/>
  <c r="K18" i="67"/>
  <c r="J18" i="67"/>
  <c r="I18" i="67"/>
  <c r="H18" i="67"/>
  <c r="G18" i="67"/>
  <c r="F18" i="67"/>
  <c r="E18" i="67"/>
  <c r="D18" i="67"/>
  <c r="Q17" i="67"/>
  <c r="P17" i="67"/>
  <c r="O17" i="67"/>
  <c r="N17" i="67"/>
  <c r="M17" i="67"/>
  <c r="K17" i="67"/>
  <c r="J17" i="67"/>
  <c r="I17" i="67"/>
  <c r="H17" i="67"/>
  <c r="G17" i="67"/>
  <c r="F17" i="67"/>
  <c r="E17" i="67"/>
  <c r="D17" i="67"/>
  <c r="Q16" i="67"/>
  <c r="P16" i="67"/>
  <c r="O16" i="67"/>
  <c r="N16" i="67"/>
  <c r="M16" i="67"/>
  <c r="K16" i="67"/>
  <c r="J16" i="67"/>
  <c r="I16" i="67"/>
  <c r="H16" i="67"/>
  <c r="G16" i="67"/>
  <c r="F16" i="67"/>
  <c r="E16" i="67"/>
  <c r="D16" i="67"/>
  <c r="Q15" i="67"/>
  <c r="P15" i="67"/>
  <c r="O15" i="67"/>
  <c r="N15" i="67"/>
  <c r="M15" i="67"/>
  <c r="K15" i="67"/>
  <c r="J15" i="67"/>
  <c r="I15" i="67"/>
  <c r="H15" i="67"/>
  <c r="G15" i="67"/>
  <c r="F15" i="67"/>
  <c r="E15" i="67"/>
  <c r="D15" i="67"/>
  <c r="Q14" i="67"/>
  <c r="P14" i="67"/>
  <c r="O14" i="67"/>
  <c r="N14" i="67"/>
  <c r="M14" i="67"/>
  <c r="K14" i="67"/>
  <c r="J14" i="67"/>
  <c r="I14" i="67"/>
  <c r="H14" i="67"/>
  <c r="G14" i="67"/>
  <c r="F14" i="67"/>
  <c r="E14" i="67"/>
  <c r="D14" i="67"/>
  <c r="Q13" i="67"/>
  <c r="P13" i="67"/>
  <c r="O13" i="67"/>
  <c r="N13" i="67"/>
  <c r="M13" i="67"/>
  <c r="K13" i="67"/>
  <c r="J13" i="67"/>
  <c r="I13" i="67"/>
  <c r="H13" i="67"/>
  <c r="G13" i="67"/>
  <c r="F13" i="67"/>
  <c r="E13" i="67"/>
  <c r="D13" i="67"/>
  <c r="K12" i="67"/>
  <c r="J12" i="67"/>
  <c r="I12" i="67"/>
  <c r="H12" i="67"/>
  <c r="G12" i="67"/>
  <c r="E12" i="67"/>
  <c r="D12" i="67"/>
  <c r="K11" i="67"/>
  <c r="J11" i="67"/>
  <c r="I11" i="67"/>
  <c r="H11" i="67"/>
  <c r="G11" i="67"/>
  <c r="E11" i="67"/>
  <c r="D11" i="67"/>
  <c r="Q9" i="67"/>
  <c r="P9" i="67"/>
  <c r="O9" i="67"/>
  <c r="N9" i="67"/>
  <c r="M9" i="67"/>
  <c r="K9" i="67"/>
  <c r="J9" i="67"/>
  <c r="I9" i="67"/>
  <c r="H9" i="67"/>
  <c r="G9" i="67"/>
  <c r="F9" i="67"/>
  <c r="E9" i="67"/>
  <c r="D9" i="67"/>
  <c r="Q8" i="67"/>
  <c r="P8" i="67"/>
  <c r="O8" i="67"/>
  <c r="N8" i="67"/>
  <c r="M8" i="67"/>
  <c r="K8" i="67"/>
  <c r="J8" i="67"/>
  <c r="I8" i="67"/>
  <c r="H8" i="67"/>
  <c r="G8" i="67"/>
  <c r="F8" i="67"/>
  <c r="E8" i="67"/>
  <c r="D8" i="67"/>
  <c r="A18" i="66"/>
  <c r="C16" i="66"/>
  <c r="A15" i="66"/>
  <c r="C11" i="66"/>
  <c r="F6" i="10"/>
  <c r="F5" i="10" s="1"/>
  <c r="E6" i="10"/>
  <c r="E26" i="74" s="1"/>
  <c r="D6" i="10"/>
  <c r="E5" i="10"/>
  <c r="E18" i="27" s="1"/>
  <c r="D5" i="10"/>
  <c r="I19" i="9"/>
  <c r="H19" i="9"/>
  <c r="J16" i="9"/>
  <c r="J15" i="9"/>
  <c r="I15" i="9"/>
  <c r="H15" i="9"/>
  <c r="J14" i="9"/>
  <c r="I14" i="9"/>
  <c r="H14" i="9"/>
  <c r="J13" i="9"/>
  <c r="J12" i="9"/>
  <c r="J11" i="9"/>
  <c r="J10" i="9"/>
  <c r="J9" i="9"/>
  <c r="J6" i="9"/>
  <c r="I6" i="9"/>
  <c r="H6" i="9"/>
  <c r="N37" i="8"/>
  <c r="N36" i="73" s="1"/>
  <c r="E37" i="8"/>
  <c r="O37" i="8" s="1"/>
  <c r="O36" i="73" s="1"/>
  <c r="H36" i="8"/>
  <c r="N36" i="8" s="1"/>
  <c r="N35" i="73" s="1"/>
  <c r="E36" i="8"/>
  <c r="E35" i="73" s="1"/>
  <c r="N35" i="8"/>
  <c r="N34" i="73" s="1"/>
  <c r="O34" i="8"/>
  <c r="O33" i="73" s="1"/>
  <c r="N34" i="8"/>
  <c r="N33" i="73" s="1"/>
  <c r="H34" i="8"/>
  <c r="H33" i="73" s="1"/>
  <c r="E34" i="8"/>
  <c r="E33" i="73" s="1"/>
  <c r="O33" i="8"/>
  <c r="O32" i="73" s="1"/>
  <c r="N33" i="8"/>
  <c r="N32" i="73" s="1"/>
  <c r="H32" i="8"/>
  <c r="H31" i="73" s="1"/>
  <c r="E32" i="8"/>
  <c r="E31" i="73" s="1"/>
  <c r="O31" i="8"/>
  <c r="O30" i="73" s="1"/>
  <c r="N31" i="8"/>
  <c r="N30" i="73" s="1"/>
  <c r="O30" i="8"/>
  <c r="O29" i="73" s="1"/>
  <c r="N30" i="8"/>
  <c r="N29" i="73" s="1"/>
  <c r="H30" i="8"/>
  <c r="H29" i="73" s="1"/>
  <c r="E30" i="8"/>
  <c r="E29" i="73" s="1"/>
  <c r="H29" i="8"/>
  <c r="H28" i="73" s="1"/>
  <c r="E29" i="8"/>
  <c r="E28" i="73" s="1"/>
  <c r="O28" i="8"/>
  <c r="O27" i="73" s="1"/>
  <c r="N28" i="8"/>
  <c r="N27" i="73" s="1"/>
  <c r="H28" i="8"/>
  <c r="H27" i="73" s="1"/>
  <c r="E28" i="8"/>
  <c r="E27" i="73" s="1"/>
  <c r="O27" i="8"/>
  <c r="O26" i="73" s="1"/>
  <c r="N27" i="8"/>
  <c r="N26" i="73" s="1"/>
  <c r="E27" i="8"/>
  <c r="E26" i="73" s="1"/>
  <c r="N26" i="8"/>
  <c r="N25" i="73" s="1"/>
  <c r="H26" i="8"/>
  <c r="H25" i="73" s="1"/>
  <c r="E26" i="8"/>
  <c r="E25" i="73" s="1"/>
  <c r="N25" i="8"/>
  <c r="N24" i="73" s="1"/>
  <c r="H25" i="8"/>
  <c r="H24" i="73" s="1"/>
  <c r="E25" i="8"/>
  <c r="E24" i="73" s="1"/>
  <c r="N24" i="8"/>
  <c r="N23" i="73" s="1"/>
  <c r="H24" i="8"/>
  <c r="H23" i="73" s="1"/>
  <c r="E24" i="8"/>
  <c r="E23" i="73" s="1"/>
  <c r="N23" i="8"/>
  <c r="N22" i="73" s="1"/>
  <c r="H23" i="8"/>
  <c r="H22" i="73" s="1"/>
  <c r="E23" i="8"/>
  <c r="E22" i="73" s="1"/>
  <c r="N22" i="8"/>
  <c r="N21" i="73" s="1"/>
  <c r="H22" i="8"/>
  <c r="H21" i="73" s="1"/>
  <c r="E22" i="8"/>
  <c r="E21" i="73" s="1"/>
  <c r="N21" i="8"/>
  <c r="N20" i="73" s="1"/>
  <c r="H21" i="8"/>
  <c r="H20" i="73" s="1"/>
  <c r="N20" i="8"/>
  <c r="N19" i="73" s="1"/>
  <c r="O19" i="8"/>
  <c r="O18" i="73" s="1"/>
  <c r="N19" i="8"/>
  <c r="N18" i="73" s="1"/>
  <c r="N18" i="8"/>
  <c r="N17" i="73" s="1"/>
  <c r="N17" i="8"/>
  <c r="N16" i="73" s="1"/>
  <c r="N16" i="8"/>
  <c r="O16" i="8" s="1"/>
  <c r="O15" i="73" s="1"/>
  <c r="O15" i="8"/>
  <c r="O14" i="73" s="1"/>
  <c r="N15" i="8"/>
  <c r="N14" i="73" s="1"/>
  <c r="N14" i="8"/>
  <c r="O14" i="8" s="1"/>
  <c r="O13" i="73" s="1"/>
  <c r="N13" i="8"/>
  <c r="N12" i="73" s="1"/>
  <c r="N12" i="8"/>
  <c r="O12" i="8" s="1"/>
  <c r="O11" i="73" s="1"/>
  <c r="O11" i="8"/>
  <c r="O10" i="73" s="1"/>
  <c r="N11" i="8"/>
  <c r="N10" i="73" s="1"/>
  <c r="N10" i="8"/>
  <c r="O10" i="8" s="1"/>
  <c r="O9" i="73" s="1"/>
  <c r="N9" i="8"/>
  <c r="N8" i="73" s="1"/>
  <c r="N8" i="8"/>
  <c r="N7" i="73" s="1"/>
  <c r="M7" i="8"/>
  <c r="M6" i="73" s="1"/>
  <c r="L7" i="8"/>
  <c r="L6" i="73" s="1"/>
  <c r="K7" i="8"/>
  <c r="K6" i="73" s="1"/>
  <c r="J7" i="8"/>
  <c r="J6" i="73" s="1"/>
  <c r="I7" i="8"/>
  <c r="I6" i="73" s="1"/>
  <c r="H7" i="8"/>
  <c r="H6" i="73" s="1"/>
  <c r="G7" i="8"/>
  <c r="G6" i="73" s="1"/>
  <c r="F7" i="8"/>
  <c r="F6" i="73" s="1"/>
  <c r="D7" i="8"/>
  <c r="D6" i="73" s="1"/>
  <c r="Q28" i="7"/>
  <c r="G28" i="7"/>
  <c r="G28" i="72" s="1"/>
  <c r="R27" i="7"/>
  <c r="Q27" i="7"/>
  <c r="O27" i="7"/>
  <c r="N27" i="7"/>
  <c r="K27" i="7"/>
  <c r="X26" i="7"/>
  <c r="W26" i="7"/>
  <c r="Q26" i="7"/>
  <c r="O26" i="7"/>
  <c r="N26" i="7"/>
  <c r="M26" i="7"/>
  <c r="M26" i="72" s="1"/>
  <c r="K26" i="7"/>
  <c r="X25" i="7"/>
  <c r="W25" i="7"/>
  <c r="Q25" i="7"/>
  <c r="O25" i="7"/>
  <c r="N25" i="7"/>
  <c r="M25" i="7"/>
  <c r="K25" i="7"/>
  <c r="X24" i="7"/>
  <c r="W24" i="7"/>
  <c r="Q24" i="7"/>
  <c r="O24" i="7"/>
  <c r="N24" i="7"/>
  <c r="M24" i="7"/>
  <c r="K24" i="7"/>
  <c r="K32" i="25" s="1"/>
  <c r="R23" i="7"/>
  <c r="Q23" i="7"/>
  <c r="O23" i="7"/>
  <c r="N23" i="7"/>
  <c r="J23" i="7"/>
  <c r="J31" i="25" s="1"/>
  <c r="I23" i="7"/>
  <c r="H23" i="7"/>
  <c r="H23" i="72" s="1"/>
  <c r="G23" i="7"/>
  <c r="F23" i="7"/>
  <c r="R22" i="7"/>
  <c r="Q22" i="7"/>
  <c r="O22" i="7"/>
  <c r="N22" i="7"/>
  <c r="K22" i="7"/>
  <c r="AB21" i="7"/>
  <c r="X21" i="7"/>
  <c r="W21" i="7"/>
  <c r="R21" i="7"/>
  <c r="Q21" i="7"/>
  <c r="O21" i="7"/>
  <c r="N21" i="7"/>
  <c r="M21" i="7"/>
  <c r="K21" i="7"/>
  <c r="AB20" i="7"/>
  <c r="X20" i="7"/>
  <c r="W20" i="7"/>
  <c r="R20" i="7"/>
  <c r="Q20" i="7"/>
  <c r="O20" i="7"/>
  <c r="N20" i="7"/>
  <c r="M20" i="7"/>
  <c r="K20" i="7"/>
  <c r="R19" i="7"/>
  <c r="Q19" i="7"/>
  <c r="O19" i="7"/>
  <c r="N19" i="7"/>
  <c r="K19" i="7"/>
  <c r="J19" i="7"/>
  <c r="J19" i="72" s="1"/>
  <c r="I19" i="7"/>
  <c r="H19" i="7"/>
  <c r="G19" i="7"/>
  <c r="F19" i="7"/>
  <c r="AB18" i="7"/>
  <c r="X18" i="7"/>
  <c r="W18" i="7"/>
  <c r="R18" i="7"/>
  <c r="Q18" i="7"/>
  <c r="O18" i="7"/>
  <c r="N18" i="7"/>
  <c r="M18" i="7"/>
  <c r="K18" i="7"/>
  <c r="AB17" i="7"/>
  <c r="X17" i="7"/>
  <c r="T17" i="7"/>
  <c r="W17" i="7" s="1"/>
  <c r="R17" i="7"/>
  <c r="Q17" i="7"/>
  <c r="O17" i="7"/>
  <c r="N17" i="7"/>
  <c r="M17" i="7"/>
  <c r="K17" i="7"/>
  <c r="R16" i="7"/>
  <c r="Q16" i="7"/>
  <c r="O16" i="7"/>
  <c r="N16" i="7"/>
  <c r="J16" i="7"/>
  <c r="I16" i="7"/>
  <c r="H16" i="7"/>
  <c r="G16" i="7"/>
  <c r="F16" i="7"/>
  <c r="F24" i="25" s="1"/>
  <c r="X15" i="7"/>
  <c r="W15" i="7"/>
  <c r="R15" i="7"/>
  <c r="Q15" i="7"/>
  <c r="O15" i="7"/>
  <c r="N15" i="7"/>
  <c r="M15" i="7"/>
  <c r="L15" i="7"/>
  <c r="L15" i="72" s="1"/>
  <c r="K15" i="7"/>
  <c r="X14" i="7"/>
  <c r="W14" i="7"/>
  <c r="Q14" i="7"/>
  <c r="O14" i="7"/>
  <c r="N14" i="7"/>
  <c r="M14" i="7"/>
  <c r="K14" i="7"/>
  <c r="K13" i="7" s="1"/>
  <c r="R13" i="7"/>
  <c r="Q13" i="7"/>
  <c r="O13" i="7"/>
  <c r="N13" i="7"/>
  <c r="J13" i="7"/>
  <c r="I13" i="7"/>
  <c r="I28" i="7" s="1"/>
  <c r="H13" i="7"/>
  <c r="H21" i="25" s="1"/>
  <c r="G13" i="7"/>
  <c r="F13" i="7"/>
  <c r="F13" i="72" s="1"/>
  <c r="AB12" i="7"/>
  <c r="AA12" i="7"/>
  <c r="Z12" i="7"/>
  <c r="T12" i="7"/>
  <c r="W12" i="7" s="1"/>
  <c r="R12" i="7"/>
  <c r="Q12" i="7"/>
  <c r="O12" i="7"/>
  <c r="N12" i="7"/>
  <c r="M12" i="7"/>
  <c r="X12" i="7" s="1"/>
  <c r="R11" i="7"/>
  <c r="Q11" i="7"/>
  <c r="O11" i="7"/>
  <c r="N11" i="7"/>
  <c r="K11" i="7"/>
  <c r="AB10" i="7"/>
  <c r="AA10" i="7"/>
  <c r="Z10" i="7"/>
  <c r="T10" i="7"/>
  <c r="W10" i="7" s="1"/>
  <c r="R10" i="7"/>
  <c r="Q10" i="7"/>
  <c r="O10" i="7"/>
  <c r="N10" i="7"/>
  <c r="M10" i="7"/>
  <c r="X10" i="7" s="1"/>
  <c r="R9" i="7"/>
  <c r="Q9" i="7"/>
  <c r="O9" i="7"/>
  <c r="N9" i="7"/>
  <c r="K9" i="7"/>
  <c r="AB8" i="7"/>
  <c r="X8" i="7"/>
  <c r="W8" i="7"/>
  <c r="T8" i="7"/>
  <c r="R8" i="7"/>
  <c r="Q8" i="7"/>
  <c r="O8" i="7"/>
  <c r="N8" i="7"/>
  <c r="M8" i="7"/>
  <c r="AB7" i="7"/>
  <c r="X7" i="7"/>
  <c r="W7" i="7"/>
  <c r="T7" i="7"/>
  <c r="R7" i="7"/>
  <c r="Q7" i="7"/>
  <c r="O7" i="7"/>
  <c r="N7" i="7"/>
  <c r="M7" i="7"/>
  <c r="R6" i="7"/>
  <c r="Q6" i="7"/>
  <c r="K6" i="7"/>
  <c r="T41" i="5"/>
  <c r="S41" i="5"/>
  <c r="H41" i="5"/>
  <c r="T40" i="5"/>
  <c r="S40" i="5"/>
  <c r="M40" i="5"/>
  <c r="T39" i="5"/>
  <c r="S39" i="5"/>
  <c r="M39" i="5"/>
  <c r="V38" i="5"/>
  <c r="U38" i="5"/>
  <c r="T38" i="5"/>
  <c r="S38" i="5"/>
  <c r="O38" i="5"/>
  <c r="O50" i="24" s="1"/>
  <c r="M38" i="5"/>
  <c r="M38" i="71" s="1"/>
  <c r="N38" i="71" s="1"/>
  <c r="F38" i="5"/>
  <c r="F50" i="24" s="1"/>
  <c r="W37" i="5"/>
  <c r="V37" i="5"/>
  <c r="U37" i="5"/>
  <c r="T37" i="5"/>
  <c r="S37" i="5"/>
  <c r="M37" i="5"/>
  <c r="W36" i="5"/>
  <c r="V36" i="5"/>
  <c r="U36" i="5"/>
  <c r="T36" i="5"/>
  <c r="S36" i="5"/>
  <c r="M36" i="5"/>
  <c r="V35" i="5"/>
  <c r="U35" i="5"/>
  <c r="T35" i="5"/>
  <c r="S35" i="5"/>
  <c r="O35" i="5"/>
  <c r="AD35" i="5" s="1"/>
  <c r="N35" i="5"/>
  <c r="N47" i="24" s="1"/>
  <c r="M35" i="5"/>
  <c r="M35" i="71" s="1"/>
  <c r="AD34" i="5"/>
  <c r="W34" i="5"/>
  <c r="V34" i="5"/>
  <c r="U34" i="5"/>
  <c r="O34" i="5"/>
  <c r="O34" i="71" s="1"/>
  <c r="M34" i="5"/>
  <c r="M34" i="71" s="1"/>
  <c r="AD33" i="5"/>
  <c r="V33" i="5"/>
  <c r="U33" i="5"/>
  <c r="O33" i="5"/>
  <c r="O33" i="71" s="1"/>
  <c r="M33" i="5"/>
  <c r="M33" i="71" s="1"/>
  <c r="W32" i="5"/>
  <c r="V32" i="5"/>
  <c r="U32" i="5"/>
  <c r="S32" i="5"/>
  <c r="O32" i="5"/>
  <c r="O32" i="71" s="1"/>
  <c r="N32" i="5"/>
  <c r="M32" i="5"/>
  <c r="AC31" i="5"/>
  <c r="W31" i="5"/>
  <c r="V31" i="5"/>
  <c r="U31" i="5"/>
  <c r="O31" i="5"/>
  <c r="O31" i="71" s="1"/>
  <c r="N31" i="5"/>
  <c r="N31" i="71" s="1"/>
  <c r="M31" i="5"/>
  <c r="M31" i="71" s="1"/>
  <c r="F31" i="5"/>
  <c r="F31" i="71" s="1"/>
  <c r="AC30" i="5"/>
  <c r="V30" i="5"/>
  <c r="U30" i="5"/>
  <c r="O30" i="5"/>
  <c r="AD30" i="5" s="1"/>
  <c r="N30" i="5"/>
  <c r="N45" i="24" s="1"/>
  <c r="M30" i="5"/>
  <c r="F30" i="5"/>
  <c r="F45" i="24" s="1"/>
  <c r="AD29" i="5"/>
  <c r="AC29" i="5"/>
  <c r="V29" i="5"/>
  <c r="U29" i="5"/>
  <c r="T29" i="5"/>
  <c r="O29" i="5"/>
  <c r="N29" i="5"/>
  <c r="M29" i="5"/>
  <c r="M29" i="71" s="1"/>
  <c r="F29" i="5"/>
  <c r="S29" i="5" s="1"/>
  <c r="W28" i="5"/>
  <c r="V28" i="5"/>
  <c r="U28" i="5"/>
  <c r="T28" i="5"/>
  <c r="S28" i="5"/>
  <c r="O28" i="5"/>
  <c r="AD28" i="5" s="1"/>
  <c r="M28" i="5"/>
  <c r="F28" i="5"/>
  <c r="F43" i="24" s="1"/>
  <c r="V27" i="5"/>
  <c r="U27" i="5"/>
  <c r="O27" i="5"/>
  <c r="AD27" i="5" s="1"/>
  <c r="M27" i="5"/>
  <c r="M27" i="71" s="1"/>
  <c r="F27" i="5"/>
  <c r="X26" i="5"/>
  <c r="W26" i="5"/>
  <c r="V26" i="5"/>
  <c r="U26" i="5"/>
  <c r="M26" i="5"/>
  <c r="M26" i="71" s="1"/>
  <c r="AC25" i="5"/>
  <c r="V25" i="5"/>
  <c r="U25" i="5"/>
  <c r="O25" i="5"/>
  <c r="O29" i="24" s="1"/>
  <c r="N25" i="5"/>
  <c r="N29" i="24" s="1"/>
  <c r="M25" i="5"/>
  <c r="F25" i="5"/>
  <c r="F29" i="24" s="1"/>
  <c r="Y24" i="5"/>
  <c r="X24" i="5"/>
  <c r="V24" i="5"/>
  <c r="U24" i="5"/>
  <c r="M24" i="5"/>
  <c r="M24" i="71" s="1"/>
  <c r="W23" i="5"/>
  <c r="V23" i="5"/>
  <c r="U23" i="5"/>
  <c r="O23" i="5"/>
  <c r="O23" i="71" s="1"/>
  <c r="N23" i="5"/>
  <c r="M23" i="5"/>
  <c r="F23" i="5"/>
  <c r="S23" i="5" s="1"/>
  <c r="AC22" i="5"/>
  <c r="V22" i="5"/>
  <c r="U22" i="5"/>
  <c r="S22" i="5"/>
  <c r="O22" i="5"/>
  <c r="AD22" i="5" s="1"/>
  <c r="N22" i="5"/>
  <c r="M22" i="5"/>
  <c r="M27" i="24" s="1"/>
  <c r="F22" i="5"/>
  <c r="AD21" i="5"/>
  <c r="AC21" i="5"/>
  <c r="V21" i="5"/>
  <c r="U21" i="5"/>
  <c r="T21" i="5"/>
  <c r="S21" i="5"/>
  <c r="O21" i="5"/>
  <c r="O21" i="71" s="1"/>
  <c r="N21" i="5"/>
  <c r="M21" i="5"/>
  <c r="W21" i="5" s="1"/>
  <c r="F21" i="5"/>
  <c r="W20" i="5"/>
  <c r="V20" i="5"/>
  <c r="U20" i="5"/>
  <c r="T20" i="5"/>
  <c r="O20" i="5"/>
  <c r="M20" i="5"/>
  <c r="M25" i="24" s="1"/>
  <c r="F20" i="5"/>
  <c r="S20" i="5" s="1"/>
  <c r="AD19" i="5"/>
  <c r="AC19" i="5"/>
  <c r="V19" i="5"/>
  <c r="U19" i="5"/>
  <c r="O19" i="5"/>
  <c r="O19" i="71" s="1"/>
  <c r="M19" i="5"/>
  <c r="W19" i="5" s="1"/>
  <c r="F19" i="5"/>
  <c r="V18" i="5"/>
  <c r="U18" i="5"/>
  <c r="T18" i="5"/>
  <c r="O18" i="5"/>
  <c r="AD18" i="5" s="1"/>
  <c r="M18" i="5"/>
  <c r="M23" i="24" s="1"/>
  <c r="F18" i="5"/>
  <c r="AD17" i="5"/>
  <c r="AC17" i="5"/>
  <c r="W17" i="5"/>
  <c r="V17" i="5"/>
  <c r="U17" i="5"/>
  <c r="T17" i="5"/>
  <c r="S17" i="5"/>
  <c r="O17" i="5"/>
  <c r="O17" i="71" s="1"/>
  <c r="N17" i="5"/>
  <c r="M17" i="5"/>
  <c r="F17" i="5"/>
  <c r="AC16" i="5"/>
  <c r="V16" i="5"/>
  <c r="U16" i="5"/>
  <c r="S16" i="5"/>
  <c r="O16" i="5"/>
  <c r="AD16" i="5" s="1"/>
  <c r="N16" i="5"/>
  <c r="M16" i="5"/>
  <c r="W16" i="5" s="1"/>
  <c r="F16" i="5"/>
  <c r="AD15" i="5"/>
  <c r="AC15" i="5"/>
  <c r="V15" i="5"/>
  <c r="U15" i="5"/>
  <c r="O15" i="5"/>
  <c r="O15" i="71" s="1"/>
  <c r="M15" i="5"/>
  <c r="M15" i="71" s="1"/>
  <c r="F15" i="5"/>
  <c r="F15" i="71" s="1"/>
  <c r="AC14" i="5"/>
  <c r="V14" i="5"/>
  <c r="U14" i="5"/>
  <c r="O14" i="5"/>
  <c r="O14" i="71" s="1"/>
  <c r="M14" i="5"/>
  <c r="M14" i="71" s="1"/>
  <c r="F14" i="5"/>
  <c r="F14" i="71" s="1"/>
  <c r="AD13" i="5"/>
  <c r="V13" i="5"/>
  <c r="U13" i="5"/>
  <c r="T13" i="5"/>
  <c r="O13" i="5"/>
  <c r="M13" i="5"/>
  <c r="W13" i="5" s="1"/>
  <c r="F13" i="5"/>
  <c r="F13" i="71" s="1"/>
  <c r="W12" i="5"/>
  <c r="V12" i="5"/>
  <c r="U12" i="5"/>
  <c r="S12" i="5"/>
  <c r="O12" i="5"/>
  <c r="AD12" i="5" s="1"/>
  <c r="M12" i="5"/>
  <c r="F12" i="5"/>
  <c r="U11" i="5"/>
  <c r="N11" i="5"/>
  <c r="N11" i="71" s="1"/>
  <c r="M11" i="5"/>
  <c r="W11" i="5" s="1"/>
  <c r="L11" i="5"/>
  <c r="K11" i="5"/>
  <c r="J11" i="5"/>
  <c r="I11" i="5"/>
  <c r="H11" i="5"/>
  <c r="H18" i="24" s="1"/>
  <c r="G11" i="5"/>
  <c r="F11" i="5"/>
  <c r="F11" i="71" s="1"/>
  <c r="E11" i="5"/>
  <c r="E21" i="8" s="1"/>
  <c r="D11" i="5"/>
  <c r="AC10" i="5"/>
  <c r="W10" i="5"/>
  <c r="V10" i="5"/>
  <c r="U10" i="5"/>
  <c r="O10" i="5"/>
  <c r="O10" i="71" s="1"/>
  <c r="M10" i="5"/>
  <c r="M10" i="71" s="1"/>
  <c r="F10" i="5"/>
  <c r="F10" i="71" s="1"/>
  <c r="W9" i="5"/>
  <c r="V9" i="5"/>
  <c r="U9" i="5"/>
  <c r="T9" i="5"/>
  <c r="S9" i="5"/>
  <c r="O9" i="5"/>
  <c r="AD9" i="5" s="1"/>
  <c r="M9" i="5"/>
  <c r="F9" i="5"/>
  <c r="AC9" i="5" s="1"/>
  <c r="AD8" i="5"/>
  <c r="V8" i="5"/>
  <c r="U8" i="5"/>
  <c r="O8" i="5"/>
  <c r="M8" i="5"/>
  <c r="F8" i="5"/>
  <c r="F8" i="71" s="1"/>
  <c r="W7" i="5"/>
  <c r="V7" i="5"/>
  <c r="U7" i="5"/>
  <c r="T7" i="5"/>
  <c r="O7" i="5"/>
  <c r="M7" i="5"/>
  <c r="F7" i="5"/>
  <c r="O6" i="5"/>
  <c r="N6" i="5"/>
  <c r="N6" i="71" s="1"/>
  <c r="L6" i="5"/>
  <c r="L14" i="24" s="1"/>
  <c r="K6" i="5"/>
  <c r="K41" i="5" s="1"/>
  <c r="J6" i="5"/>
  <c r="J41" i="5" s="1"/>
  <c r="I6" i="5"/>
  <c r="H6" i="5"/>
  <c r="G6" i="5"/>
  <c r="E6" i="5"/>
  <c r="D6" i="5"/>
  <c r="D14" i="24" s="1"/>
  <c r="D4" i="53"/>
  <c r="C4" i="53"/>
  <c r="K56" i="4"/>
  <c r="J56" i="4"/>
  <c r="I56" i="4"/>
  <c r="O55" i="4"/>
  <c r="M55" i="4"/>
  <c r="L55" i="4"/>
  <c r="K55" i="4"/>
  <c r="J55" i="4"/>
  <c r="O54" i="4"/>
  <c r="M54" i="4"/>
  <c r="L54" i="4"/>
  <c r="K54" i="4"/>
  <c r="J54" i="4"/>
  <c r="O53" i="4"/>
  <c r="M53" i="4"/>
  <c r="L53" i="4"/>
  <c r="K53" i="4"/>
  <c r="J53" i="4"/>
  <c r="O52" i="4"/>
  <c r="M52" i="4"/>
  <c r="L52" i="4"/>
  <c r="K52" i="4"/>
  <c r="J52" i="4"/>
  <c r="O51" i="4"/>
  <c r="M51" i="4"/>
  <c r="L51" i="4"/>
  <c r="K51" i="4"/>
  <c r="J51" i="4"/>
  <c r="O50" i="4"/>
  <c r="M50" i="4"/>
  <c r="L50" i="4"/>
  <c r="K50" i="4"/>
  <c r="J50" i="4"/>
  <c r="O49" i="4"/>
  <c r="M49" i="4"/>
  <c r="L49" i="4"/>
  <c r="K49" i="4"/>
  <c r="J49" i="4"/>
  <c r="O48" i="4"/>
  <c r="M48" i="4"/>
  <c r="L48" i="4"/>
  <c r="K48" i="4"/>
  <c r="J48" i="4"/>
  <c r="O47" i="4"/>
  <c r="M47" i="4"/>
  <c r="L47" i="4"/>
  <c r="K47" i="4"/>
  <c r="J47" i="4"/>
  <c r="O46" i="4"/>
  <c r="M46" i="4"/>
  <c r="L46" i="4"/>
  <c r="K46" i="4"/>
  <c r="J46" i="4"/>
  <c r="O45" i="4"/>
  <c r="M45" i="4"/>
  <c r="L45" i="4"/>
  <c r="K45" i="4"/>
  <c r="J45" i="4"/>
  <c r="K44" i="4"/>
  <c r="J44" i="4"/>
  <c r="I44" i="4"/>
  <c r="O43" i="4"/>
  <c r="M43" i="4"/>
  <c r="L43" i="4"/>
  <c r="K43" i="4"/>
  <c r="J43" i="4"/>
  <c r="O42" i="4"/>
  <c r="N42" i="4"/>
  <c r="M42" i="4"/>
  <c r="L42" i="4"/>
  <c r="K42" i="4"/>
  <c r="J42" i="4"/>
  <c r="O41" i="4"/>
  <c r="N41" i="4"/>
  <c r="M41" i="4"/>
  <c r="L41" i="4"/>
  <c r="K41" i="4"/>
  <c r="J41" i="4"/>
  <c r="O40" i="4"/>
  <c r="N40" i="4"/>
  <c r="M40" i="4"/>
  <c r="L40" i="4"/>
  <c r="K40" i="4"/>
  <c r="J40" i="4"/>
  <c r="O39" i="4"/>
  <c r="N39" i="4"/>
  <c r="M39" i="4"/>
  <c r="L39" i="4"/>
  <c r="J39" i="4"/>
  <c r="G39" i="4"/>
  <c r="G39" i="70" s="1"/>
  <c r="O38" i="4"/>
  <c r="M38" i="4"/>
  <c r="L38" i="4"/>
  <c r="J38" i="4"/>
  <c r="G38" i="4"/>
  <c r="O37" i="4"/>
  <c r="N37" i="4"/>
  <c r="M37" i="4"/>
  <c r="L37" i="4"/>
  <c r="K37" i="4"/>
  <c r="J37" i="4"/>
  <c r="O36" i="4"/>
  <c r="N36" i="4"/>
  <c r="M36" i="4"/>
  <c r="L36" i="4"/>
  <c r="K36" i="4"/>
  <c r="J36" i="4"/>
  <c r="O35" i="4"/>
  <c r="N35" i="4"/>
  <c r="M35" i="4"/>
  <c r="L35" i="4"/>
  <c r="K35" i="4"/>
  <c r="J35" i="4"/>
  <c r="O34" i="4"/>
  <c r="N34" i="4"/>
  <c r="M34" i="4"/>
  <c r="L34" i="4"/>
  <c r="K34" i="4"/>
  <c r="J34" i="4"/>
  <c r="O33" i="4"/>
  <c r="N33" i="4"/>
  <c r="M33" i="4"/>
  <c r="L33" i="4"/>
  <c r="K33" i="4"/>
  <c r="J33" i="4"/>
  <c r="O32" i="4"/>
  <c r="M32" i="4"/>
  <c r="L32" i="4"/>
  <c r="J32" i="4"/>
  <c r="G32" i="4"/>
  <c r="N32" i="4" s="1"/>
  <c r="O31" i="4"/>
  <c r="N31" i="4"/>
  <c r="M31" i="4"/>
  <c r="L31" i="4"/>
  <c r="K31" i="4"/>
  <c r="J31" i="4"/>
  <c r="O30" i="4"/>
  <c r="N30" i="4"/>
  <c r="M30" i="4"/>
  <c r="L30" i="4"/>
  <c r="K30" i="4"/>
  <c r="J30" i="4"/>
  <c r="O29" i="4"/>
  <c r="M29" i="4"/>
  <c r="L29" i="4"/>
  <c r="J29" i="4"/>
  <c r="G29" i="4"/>
  <c r="O28" i="4"/>
  <c r="N28" i="4"/>
  <c r="M28" i="4"/>
  <c r="L28" i="4"/>
  <c r="K28" i="4"/>
  <c r="J28" i="4"/>
  <c r="O27" i="4"/>
  <c r="N27" i="4"/>
  <c r="M27" i="4"/>
  <c r="L27" i="4"/>
  <c r="K27" i="4"/>
  <c r="J27" i="4"/>
  <c r="K26" i="4"/>
  <c r="J26" i="4"/>
  <c r="I26" i="4"/>
  <c r="K49" i="28" s="1"/>
  <c r="H26" i="4"/>
  <c r="H26" i="70" s="1"/>
  <c r="G26" i="4"/>
  <c r="N26" i="4" s="1"/>
  <c r="F26" i="4"/>
  <c r="E26" i="4"/>
  <c r="O25" i="4"/>
  <c r="N25" i="4"/>
  <c r="M25" i="4"/>
  <c r="L25" i="4"/>
  <c r="K25" i="4"/>
  <c r="J25" i="4"/>
  <c r="I25" i="4"/>
  <c r="H25" i="4"/>
  <c r="O24" i="4"/>
  <c r="N24" i="4"/>
  <c r="M24" i="4"/>
  <c r="L24" i="4"/>
  <c r="K24" i="4"/>
  <c r="J24" i="4"/>
  <c r="O23" i="4"/>
  <c r="N23" i="4"/>
  <c r="M23" i="4"/>
  <c r="L23" i="4"/>
  <c r="K23" i="4"/>
  <c r="J23" i="4"/>
  <c r="O22" i="4"/>
  <c r="N22" i="4"/>
  <c r="M22" i="4"/>
  <c r="L22" i="4"/>
  <c r="K22" i="4"/>
  <c r="J22" i="4"/>
  <c r="O21" i="4"/>
  <c r="N21" i="4"/>
  <c r="M21" i="4"/>
  <c r="L21" i="4"/>
  <c r="K21" i="4"/>
  <c r="J21" i="4"/>
  <c r="O20" i="4"/>
  <c r="N20" i="4"/>
  <c r="M20" i="4"/>
  <c r="L20" i="4"/>
  <c r="K20" i="4"/>
  <c r="J20" i="4"/>
  <c r="O19" i="4"/>
  <c r="M19" i="4"/>
  <c r="L19" i="4"/>
  <c r="J19" i="4"/>
  <c r="G19" i="4"/>
  <c r="O18" i="4"/>
  <c r="N18" i="4"/>
  <c r="M18" i="4"/>
  <c r="L18" i="4"/>
  <c r="K18" i="4"/>
  <c r="J18" i="4"/>
  <c r="G18" i="4"/>
  <c r="O17" i="4"/>
  <c r="N17" i="4"/>
  <c r="M17" i="4"/>
  <c r="L17" i="4"/>
  <c r="K17" i="4"/>
  <c r="J17" i="4"/>
  <c r="O16" i="4"/>
  <c r="N16" i="4"/>
  <c r="M16" i="4"/>
  <c r="L16" i="4"/>
  <c r="K16" i="4"/>
  <c r="J16" i="4"/>
  <c r="O15" i="4"/>
  <c r="N15" i="4"/>
  <c r="M15" i="4"/>
  <c r="L15" i="4"/>
  <c r="K15" i="4"/>
  <c r="J15" i="4"/>
  <c r="O14" i="4"/>
  <c r="M14" i="4"/>
  <c r="L14" i="4"/>
  <c r="J14" i="4"/>
  <c r="G14" i="4"/>
  <c r="K14" i="4" s="1"/>
  <c r="O13" i="4"/>
  <c r="N13" i="4"/>
  <c r="M13" i="4"/>
  <c r="L13" i="4"/>
  <c r="K13" i="4"/>
  <c r="J13" i="4"/>
  <c r="O12" i="4"/>
  <c r="N12" i="4"/>
  <c r="M12" i="4"/>
  <c r="L12" i="4"/>
  <c r="K12" i="4"/>
  <c r="J12" i="4"/>
  <c r="O11" i="4"/>
  <c r="N11" i="4"/>
  <c r="M11" i="4"/>
  <c r="L11" i="4"/>
  <c r="K11" i="4"/>
  <c r="J11" i="4"/>
  <c r="O10" i="4"/>
  <c r="N10" i="4"/>
  <c r="M10" i="4"/>
  <c r="L10" i="4"/>
  <c r="K10" i="4"/>
  <c r="J10" i="4"/>
  <c r="O9" i="4"/>
  <c r="N9" i="4"/>
  <c r="M9" i="4"/>
  <c r="L9" i="4"/>
  <c r="K9" i="4"/>
  <c r="J9" i="4"/>
  <c r="O8" i="4"/>
  <c r="N8" i="4"/>
  <c r="M8" i="4"/>
  <c r="L8" i="4"/>
  <c r="K8" i="4"/>
  <c r="J8" i="4"/>
  <c r="O7" i="4"/>
  <c r="N7" i="4"/>
  <c r="M7" i="4"/>
  <c r="L7" i="4"/>
  <c r="K7" i="4"/>
  <c r="J7" i="4"/>
  <c r="F38" i="3"/>
  <c r="E38" i="3"/>
  <c r="H37" i="3"/>
  <c r="H36" i="3"/>
  <c r="H36" i="69" s="1"/>
  <c r="H35" i="3"/>
  <c r="H35" i="69" s="1"/>
  <c r="H34" i="3"/>
  <c r="H33" i="3"/>
  <c r="H32" i="3"/>
  <c r="H31" i="3"/>
  <c r="H31" i="69" s="1"/>
  <c r="H30" i="3"/>
  <c r="H29" i="3"/>
  <c r="H28" i="3"/>
  <c r="H28" i="69" s="1"/>
  <c r="G28" i="3"/>
  <c r="G28" i="69" s="1"/>
  <c r="F28" i="3"/>
  <c r="E28" i="3"/>
  <c r="E28" i="69" s="1"/>
  <c r="H27" i="3"/>
  <c r="G34" i="30" s="1"/>
  <c r="H26" i="3"/>
  <c r="H26" i="69" s="1"/>
  <c r="H25" i="3"/>
  <c r="H25" i="69" s="1"/>
  <c r="H24" i="3"/>
  <c r="H24" i="69" s="1"/>
  <c r="H23" i="3"/>
  <c r="H23" i="69" s="1"/>
  <c r="H22" i="3"/>
  <c r="H21" i="3"/>
  <c r="G32" i="30" s="1"/>
  <c r="H20" i="3"/>
  <c r="H19" i="3"/>
  <c r="H19" i="69" s="1"/>
  <c r="H18" i="3"/>
  <c r="H17" i="3"/>
  <c r="H16" i="3"/>
  <c r="H16" i="69" s="1"/>
  <c r="H15" i="3"/>
  <c r="H14" i="3"/>
  <c r="G25" i="30" s="1"/>
  <c r="H13" i="3"/>
  <c r="H13" i="69" s="1"/>
  <c r="H12" i="3"/>
  <c r="G23" i="30" s="1"/>
  <c r="H11" i="3"/>
  <c r="H10" i="3"/>
  <c r="H9" i="3"/>
  <c r="H9" i="69" s="1"/>
  <c r="H8" i="3"/>
  <c r="H8" i="69" s="1"/>
  <c r="G8" i="3"/>
  <c r="G8" i="69" s="1"/>
  <c r="F8" i="3"/>
  <c r="E8" i="3"/>
  <c r="H7" i="3"/>
  <c r="I6" i="3"/>
  <c r="H6" i="3"/>
  <c r="G17" i="30" s="1"/>
  <c r="D5" i="6"/>
  <c r="E34" i="68" s="1"/>
  <c r="G5" i="2"/>
  <c r="G4" i="2"/>
  <c r="E15" i="52"/>
  <c r="F15" i="68" s="1"/>
  <c r="D15" i="52"/>
  <c r="E15" i="68" s="1"/>
  <c r="E10" i="52"/>
  <c r="F10" i="68" s="1"/>
  <c r="D10" i="52"/>
  <c r="E10" i="68" s="1"/>
  <c r="O23" i="1"/>
  <c r="O23" i="67" s="1"/>
  <c r="J23" i="1"/>
  <c r="J23" i="67" s="1"/>
  <c r="H23" i="1"/>
  <c r="H23" i="67" s="1"/>
  <c r="G23" i="1"/>
  <c r="G23" i="67" s="1"/>
  <c r="R22" i="1"/>
  <c r="R22" i="67" s="1"/>
  <c r="L22" i="1"/>
  <c r="L22" i="67" s="1"/>
  <c r="L21" i="1"/>
  <c r="L21" i="67" s="1"/>
  <c r="L20" i="1"/>
  <c r="L20" i="67" s="1"/>
  <c r="L19" i="1"/>
  <c r="L19" i="67" s="1"/>
  <c r="L18" i="1"/>
  <c r="L18" i="67" s="1"/>
  <c r="R17" i="1"/>
  <c r="R17" i="67" s="1"/>
  <c r="L17" i="1"/>
  <c r="L17" i="67" s="1"/>
  <c r="R16" i="1"/>
  <c r="R16" i="67" s="1"/>
  <c r="L16" i="1"/>
  <c r="L16" i="67" s="1"/>
  <c r="R15" i="1"/>
  <c r="R15" i="67" s="1"/>
  <c r="L15" i="1"/>
  <c r="L15" i="67" s="1"/>
  <c r="R14" i="1"/>
  <c r="R14" i="67" s="1"/>
  <c r="L14" i="1"/>
  <c r="L14" i="67" s="1"/>
  <c r="R13" i="1"/>
  <c r="R13" i="67" s="1"/>
  <c r="L13" i="1"/>
  <c r="L13" i="67" s="1"/>
  <c r="L12" i="1"/>
  <c r="L12" i="67" s="1"/>
  <c r="L11" i="1"/>
  <c r="L11" i="67" s="1"/>
  <c r="Q10" i="1"/>
  <c r="Q23" i="1" s="1"/>
  <c r="Q23" i="67" s="1"/>
  <c r="P10" i="1"/>
  <c r="P10" i="67" s="1"/>
  <c r="O10" i="1"/>
  <c r="O10" i="67" s="1"/>
  <c r="N10" i="1"/>
  <c r="N10" i="67" s="1"/>
  <c r="M10" i="1"/>
  <c r="R10" i="1" s="1"/>
  <c r="R10" i="67" s="1"/>
  <c r="K10" i="1"/>
  <c r="K10" i="67" s="1"/>
  <c r="J10" i="1"/>
  <c r="J10" i="67" s="1"/>
  <c r="I10" i="1"/>
  <c r="I23" i="1" s="1"/>
  <c r="I23" i="67" s="1"/>
  <c r="H10" i="1"/>
  <c r="H10" i="67" s="1"/>
  <c r="G10" i="1"/>
  <c r="G10" i="67" s="1"/>
  <c r="F10" i="1"/>
  <c r="F10" i="67" s="1"/>
  <c r="E10" i="1"/>
  <c r="E10" i="67" s="1"/>
  <c r="D10" i="1"/>
  <c r="D10" i="67" s="1"/>
  <c r="R9" i="1"/>
  <c r="R9" i="67" s="1"/>
  <c r="L9" i="1"/>
  <c r="L9" i="67" s="1"/>
  <c r="R8" i="1"/>
  <c r="R7" i="1" s="1"/>
  <c r="L8" i="1"/>
  <c r="L8" i="67" s="1"/>
  <c r="Q7" i="1"/>
  <c r="Q7" i="67" s="1"/>
  <c r="P7" i="1"/>
  <c r="P7" i="67" s="1"/>
  <c r="O7" i="1"/>
  <c r="O7" i="67" s="1"/>
  <c r="N7" i="1"/>
  <c r="N7" i="67" s="1"/>
  <c r="M7" i="1"/>
  <c r="M7" i="67" s="1"/>
  <c r="L7" i="1"/>
  <c r="L7" i="67" s="1"/>
  <c r="K7" i="1"/>
  <c r="K7" i="67" s="1"/>
  <c r="J7" i="1"/>
  <c r="J7" i="67" s="1"/>
  <c r="I7" i="1"/>
  <c r="I7" i="67" s="1"/>
  <c r="H7" i="1"/>
  <c r="H7" i="67" s="1"/>
  <c r="G7" i="1"/>
  <c r="G7" i="67" s="1"/>
  <c r="F7" i="1"/>
  <c r="F7" i="67" s="1"/>
  <c r="E7" i="1"/>
  <c r="E7" i="67" s="1"/>
  <c r="D7" i="1"/>
  <c r="D7" i="67" s="1"/>
  <c r="R7" i="67" l="1"/>
  <c r="R23" i="1"/>
  <c r="K53" i="24"/>
  <c r="K41" i="71"/>
  <c r="F25" i="74"/>
  <c r="F18" i="27"/>
  <c r="E20" i="73"/>
  <c r="O21" i="8"/>
  <c r="O20" i="73" s="1"/>
  <c r="K13" i="72"/>
  <c r="K21" i="25"/>
  <c r="I36" i="25"/>
  <c r="I28" i="72"/>
  <c r="J53" i="24"/>
  <c r="J41" i="71"/>
  <c r="G19" i="70"/>
  <c r="I31" i="28"/>
  <c r="F7" i="71"/>
  <c r="F15" i="24"/>
  <c r="AC7" i="5"/>
  <c r="G21" i="30"/>
  <c r="H10" i="69"/>
  <c r="H18" i="69"/>
  <c r="G29" i="30"/>
  <c r="G37" i="30"/>
  <c r="H30" i="69"/>
  <c r="E38" i="69"/>
  <c r="H46" i="30"/>
  <c r="K19" i="4"/>
  <c r="I44" i="70"/>
  <c r="K67" i="28"/>
  <c r="F6" i="5"/>
  <c r="O7" i="71"/>
  <c r="O15" i="24"/>
  <c r="AC8" i="5"/>
  <c r="S11" i="5"/>
  <c r="M19" i="24"/>
  <c r="M12" i="71"/>
  <c r="W14" i="5"/>
  <c r="W15" i="5"/>
  <c r="T16" i="5"/>
  <c r="N22" i="24"/>
  <c r="N17" i="71"/>
  <c r="T19" i="5"/>
  <c r="O20" i="71"/>
  <c r="O25" i="24"/>
  <c r="F26" i="24"/>
  <c r="F21" i="71"/>
  <c r="T22" i="5"/>
  <c r="N28" i="24"/>
  <c r="N23" i="71"/>
  <c r="AD23" i="5"/>
  <c r="M29" i="24"/>
  <c r="M25" i="71"/>
  <c r="N25" i="71" s="1"/>
  <c r="F42" i="24"/>
  <c r="F27" i="71"/>
  <c r="AC27" i="5"/>
  <c r="M30" i="71"/>
  <c r="M45" i="24"/>
  <c r="W33" i="5"/>
  <c r="J13" i="72"/>
  <c r="J21" i="25"/>
  <c r="M22" i="25"/>
  <c r="M14" i="72"/>
  <c r="K23" i="25"/>
  <c r="K15" i="72"/>
  <c r="G19" i="72"/>
  <c r="G27" i="25"/>
  <c r="F31" i="25"/>
  <c r="F23" i="72"/>
  <c r="K27" i="72"/>
  <c r="K35" i="25"/>
  <c r="N7" i="8"/>
  <c r="N6" i="73" s="1"/>
  <c r="O32" i="8"/>
  <c r="O31" i="73" s="1"/>
  <c r="O35" i="8"/>
  <c r="O34" i="73" s="1"/>
  <c r="G24" i="30"/>
  <c r="G35" i="30"/>
  <c r="H6" i="69"/>
  <c r="H14" i="69"/>
  <c r="M50" i="24"/>
  <c r="G36" i="25"/>
  <c r="K24" i="72"/>
  <c r="N11" i="73"/>
  <c r="E36" i="73"/>
  <c r="L10" i="1"/>
  <c r="L10" i="67" s="1"/>
  <c r="G6" i="71"/>
  <c r="G14" i="24"/>
  <c r="O6" i="71"/>
  <c r="O14" i="24"/>
  <c r="S7" i="5"/>
  <c r="M8" i="71"/>
  <c r="M16" i="24"/>
  <c r="I18" i="24"/>
  <c r="I11" i="71"/>
  <c r="O12" i="71"/>
  <c r="O19" i="24"/>
  <c r="AC13" i="5"/>
  <c r="F23" i="24"/>
  <c r="F18" i="71"/>
  <c r="W18" i="5"/>
  <c r="M26" i="24"/>
  <c r="M21" i="71"/>
  <c r="AD25" i="5"/>
  <c r="M48" i="24"/>
  <c r="M36" i="71"/>
  <c r="M40" i="71"/>
  <c r="M52" i="24"/>
  <c r="M10" i="72"/>
  <c r="M18" i="25"/>
  <c r="M12" i="72"/>
  <c r="M20" i="25"/>
  <c r="AB15" i="7"/>
  <c r="H27" i="25"/>
  <c r="H19" i="72"/>
  <c r="K28" i="25"/>
  <c r="K20" i="72"/>
  <c r="G31" i="25"/>
  <c r="G23" i="72"/>
  <c r="J28" i="7"/>
  <c r="D25" i="74"/>
  <c r="D18" i="27"/>
  <c r="R8" i="67"/>
  <c r="H35" i="30"/>
  <c r="H27" i="69"/>
  <c r="N14" i="24"/>
  <c r="H11" i="71"/>
  <c r="M22" i="71"/>
  <c r="F16" i="72"/>
  <c r="J23" i="72"/>
  <c r="G14" i="70"/>
  <c r="I26" i="28"/>
  <c r="I56" i="70"/>
  <c r="K79" i="28"/>
  <c r="K23" i="1"/>
  <c r="K23" i="67" s="1"/>
  <c r="D23" i="1"/>
  <c r="D23" i="67" s="1"/>
  <c r="L23" i="1"/>
  <c r="L23" i="67" s="1"/>
  <c r="G38" i="3"/>
  <c r="G38" i="69" s="1"/>
  <c r="L26" i="4"/>
  <c r="I52" i="28"/>
  <c r="G29" i="70"/>
  <c r="I61" i="28"/>
  <c r="G38" i="70"/>
  <c r="M56" i="4"/>
  <c r="J11" i="71"/>
  <c r="J18" i="24"/>
  <c r="O42" i="24"/>
  <c r="O27" i="71"/>
  <c r="AC28" i="5"/>
  <c r="O30" i="71"/>
  <c r="O45" i="24"/>
  <c r="AD31" i="5"/>
  <c r="O47" i="24"/>
  <c r="O35" i="71"/>
  <c r="L41" i="5"/>
  <c r="M7" i="72"/>
  <c r="M15" i="25"/>
  <c r="M23" i="25"/>
  <c r="M15" i="72"/>
  <c r="I27" i="25"/>
  <c r="I19" i="72"/>
  <c r="M28" i="25"/>
  <c r="M20" i="72"/>
  <c r="K29" i="25"/>
  <c r="K21" i="72"/>
  <c r="M10" i="67"/>
  <c r="G19" i="30"/>
  <c r="H12" i="69"/>
  <c r="I26" i="70"/>
  <c r="H21" i="29"/>
  <c r="O22" i="24"/>
  <c r="M42" i="24"/>
  <c r="M34" i="25"/>
  <c r="N35" i="71"/>
  <c r="H13" i="72"/>
  <c r="N15" i="73"/>
  <c r="H35" i="73"/>
  <c r="G18" i="30"/>
  <c r="H7" i="69"/>
  <c r="H20" i="69"/>
  <c r="G31" i="30"/>
  <c r="H32" i="69"/>
  <c r="G39" i="30"/>
  <c r="H14" i="24"/>
  <c r="H6" i="71"/>
  <c r="O8" i="71"/>
  <c r="O16" i="24"/>
  <c r="F9" i="71"/>
  <c r="F17" i="24"/>
  <c r="M20" i="24"/>
  <c r="M13" i="71"/>
  <c r="AD14" i="5"/>
  <c r="AC18" i="5"/>
  <c r="N26" i="24"/>
  <c r="N21" i="71"/>
  <c r="E23" i="1"/>
  <c r="E23" i="67" s="1"/>
  <c r="M23" i="1"/>
  <c r="M23" i="67" s="1"/>
  <c r="E8" i="69"/>
  <c r="H19" i="30"/>
  <c r="H33" i="69"/>
  <c r="G40" i="30"/>
  <c r="N14" i="4"/>
  <c r="N19" i="4"/>
  <c r="H25" i="70"/>
  <c r="J37" i="28"/>
  <c r="G49" i="28"/>
  <c r="E26" i="70"/>
  <c r="M26" i="4"/>
  <c r="K39" i="4"/>
  <c r="I14" i="24"/>
  <c r="I6" i="71"/>
  <c r="T6" i="5"/>
  <c r="S8" i="5"/>
  <c r="M17" i="24"/>
  <c r="M9" i="71"/>
  <c r="AD10" i="5"/>
  <c r="K11" i="71"/>
  <c r="K18" i="24"/>
  <c r="V11" i="5"/>
  <c r="T12" i="5"/>
  <c r="O20" i="24"/>
  <c r="O13" i="71"/>
  <c r="F16" i="71"/>
  <c r="F21" i="24"/>
  <c r="N18" i="5"/>
  <c r="N41" i="5" s="1"/>
  <c r="F27" i="24"/>
  <c r="F22" i="71"/>
  <c r="W22" i="5"/>
  <c r="T23" i="5"/>
  <c r="S25" i="5"/>
  <c r="S27" i="5"/>
  <c r="M28" i="71"/>
  <c r="M43" i="24"/>
  <c r="S30" i="5"/>
  <c r="M32" i="71"/>
  <c r="M46" i="24"/>
  <c r="AD32" i="5"/>
  <c r="M8" i="72"/>
  <c r="M16" i="25"/>
  <c r="G24" i="25"/>
  <c r="G16" i="72"/>
  <c r="M21" i="72"/>
  <c r="M29" i="25"/>
  <c r="K22" i="72"/>
  <c r="K30" i="25"/>
  <c r="I31" i="25"/>
  <c r="I23" i="72"/>
  <c r="L24" i="7"/>
  <c r="O8" i="8"/>
  <c r="O7" i="73" s="1"/>
  <c r="O20" i="8"/>
  <c r="O19" i="73" s="1"/>
  <c r="O22" i="8"/>
  <c r="O21" i="73" s="1"/>
  <c r="O24" i="8"/>
  <c r="O23" i="73" s="1"/>
  <c r="O26" i="8"/>
  <c r="O25" i="73" s="1"/>
  <c r="G20" i="30"/>
  <c r="I62" i="28"/>
  <c r="F20" i="24"/>
  <c r="D6" i="71"/>
  <c r="N9" i="73"/>
  <c r="P23" i="1"/>
  <c r="P23" i="67" s="1"/>
  <c r="H11" i="69"/>
  <c r="G22" i="30"/>
  <c r="F38" i="69"/>
  <c r="J46" i="30"/>
  <c r="F23" i="1"/>
  <c r="F23" i="67" s="1"/>
  <c r="N23" i="1"/>
  <c r="N23" i="67" s="1"/>
  <c r="F8" i="69"/>
  <c r="J19" i="30"/>
  <c r="G33" i="30"/>
  <c r="H22" i="69"/>
  <c r="F28" i="69"/>
  <c r="J35" i="30"/>
  <c r="H34" i="69"/>
  <c r="G42" i="30"/>
  <c r="I25" i="70"/>
  <c r="K37" i="28"/>
  <c r="H49" i="28"/>
  <c r="F26" i="70"/>
  <c r="K29" i="4"/>
  <c r="K38" i="4"/>
  <c r="M44" i="4"/>
  <c r="J6" i="71"/>
  <c r="J14" i="24"/>
  <c r="T8" i="5"/>
  <c r="O9" i="71"/>
  <c r="O17" i="24"/>
  <c r="D18" i="24"/>
  <c r="D11" i="71"/>
  <c r="L18" i="24"/>
  <c r="L11" i="71"/>
  <c r="S13" i="5"/>
  <c r="M21" i="24"/>
  <c r="M16" i="71"/>
  <c r="O18" i="71"/>
  <c r="O23" i="24"/>
  <c r="F24" i="24"/>
  <c r="F19" i="71"/>
  <c r="W24" i="5"/>
  <c r="T25" i="5"/>
  <c r="T27" i="5"/>
  <c r="O28" i="71"/>
  <c r="O43" i="24"/>
  <c r="F44" i="24"/>
  <c r="F29" i="71"/>
  <c r="W29" i="5"/>
  <c r="T30" i="5"/>
  <c r="N32" i="71"/>
  <c r="N46" i="24"/>
  <c r="D41" i="5"/>
  <c r="K9" i="72"/>
  <c r="K17" i="25"/>
  <c r="K11" i="72"/>
  <c r="K19" i="25"/>
  <c r="H16" i="72"/>
  <c r="H24" i="25"/>
  <c r="K25" i="25"/>
  <c r="K17" i="72"/>
  <c r="K27" i="25"/>
  <c r="K19" i="72"/>
  <c r="M24" i="72"/>
  <c r="M32" i="25"/>
  <c r="K25" i="72"/>
  <c r="K33" i="25"/>
  <c r="O36" i="8"/>
  <c r="O35" i="73" s="1"/>
  <c r="D26" i="74"/>
  <c r="D19" i="27"/>
  <c r="H21" i="69"/>
  <c r="O24" i="24"/>
  <c r="L23" i="25"/>
  <c r="L6" i="71"/>
  <c r="G26" i="30"/>
  <c r="H15" i="69"/>
  <c r="I49" i="28"/>
  <c r="G26" i="70"/>
  <c r="O26" i="4"/>
  <c r="I55" i="28"/>
  <c r="G32" i="70"/>
  <c r="K6" i="71"/>
  <c r="K14" i="24"/>
  <c r="AD6" i="5"/>
  <c r="E18" i="24"/>
  <c r="E11" i="71"/>
  <c r="M18" i="24"/>
  <c r="M11" i="71"/>
  <c r="AC11" i="5"/>
  <c r="N16" i="71"/>
  <c r="N21" i="24"/>
  <c r="S18" i="5"/>
  <c r="M24" i="24"/>
  <c r="M19" i="71"/>
  <c r="N27" i="24"/>
  <c r="N22" i="71"/>
  <c r="W38" i="5"/>
  <c r="G41" i="5"/>
  <c r="G21" i="25"/>
  <c r="G13" i="72"/>
  <c r="I16" i="72"/>
  <c r="I24" i="25"/>
  <c r="M25" i="25"/>
  <c r="M17" i="72"/>
  <c r="K23" i="7"/>
  <c r="L25" i="7"/>
  <c r="F28" i="7"/>
  <c r="O9" i="8"/>
  <c r="O8" i="73" s="1"/>
  <c r="O13" i="8"/>
  <c r="O12" i="73" s="1"/>
  <c r="O17" i="8"/>
  <c r="O16" i="73" s="1"/>
  <c r="N29" i="8"/>
  <c r="G30" i="30"/>
  <c r="F16" i="24"/>
  <c r="M44" i="24"/>
  <c r="O46" i="24"/>
  <c r="M47" i="24"/>
  <c r="F21" i="25"/>
  <c r="J27" i="25"/>
  <c r="H31" i="25"/>
  <c r="M18" i="71"/>
  <c r="F28" i="71"/>
  <c r="N13" i="73"/>
  <c r="E19" i="27"/>
  <c r="O16" i="71"/>
  <c r="O21" i="24"/>
  <c r="F28" i="24"/>
  <c r="F23" i="71"/>
  <c r="M39" i="71"/>
  <c r="M51" i="24"/>
  <c r="J24" i="25"/>
  <c r="J16" i="72"/>
  <c r="K26" i="25"/>
  <c r="K18" i="72"/>
  <c r="K26" i="72"/>
  <c r="K34" i="25"/>
  <c r="F19" i="27"/>
  <c r="F26" i="74"/>
  <c r="I10" i="67"/>
  <c r="Q10" i="67"/>
  <c r="G27" i="30"/>
  <c r="G38" i="30"/>
  <c r="F18" i="24"/>
  <c r="O26" i="24"/>
  <c r="N30" i="71"/>
  <c r="E25" i="74"/>
  <c r="F22" i="24"/>
  <c r="F17" i="71"/>
  <c r="F25" i="24"/>
  <c r="F20" i="71"/>
  <c r="AC20" i="5"/>
  <c r="O22" i="71"/>
  <c r="O27" i="24"/>
  <c r="N44" i="24"/>
  <c r="N29" i="71"/>
  <c r="H53" i="24"/>
  <c r="H41" i="71"/>
  <c r="K14" i="72"/>
  <c r="K22" i="25"/>
  <c r="M25" i="72"/>
  <c r="M33" i="25"/>
  <c r="H17" i="69"/>
  <c r="G28" i="30"/>
  <c r="G36" i="30"/>
  <c r="H29" i="69"/>
  <c r="H37" i="69"/>
  <c r="G45" i="30"/>
  <c r="G18" i="70"/>
  <c r="I30" i="28"/>
  <c r="N29" i="4"/>
  <c r="K32" i="4"/>
  <c r="N38" i="4"/>
  <c r="H44" i="4"/>
  <c r="E6" i="71"/>
  <c r="E14" i="24"/>
  <c r="M6" i="5"/>
  <c r="M15" i="24"/>
  <c r="M7" i="71"/>
  <c r="AD7" i="5"/>
  <c r="W8" i="5"/>
  <c r="G18" i="24"/>
  <c r="G11" i="71"/>
  <c r="O11" i="5"/>
  <c r="F12" i="71"/>
  <c r="F19" i="24"/>
  <c r="AC12" i="5"/>
  <c r="M22" i="24"/>
  <c r="M17" i="71"/>
  <c r="S19" i="5"/>
  <c r="AD20" i="5"/>
  <c r="M28" i="24"/>
  <c r="M23" i="71"/>
  <c r="AC23" i="5"/>
  <c r="W25" i="5"/>
  <c r="Y26" i="5"/>
  <c r="W27" i="5"/>
  <c r="O44" i="24"/>
  <c r="O29" i="71"/>
  <c r="W30" i="5"/>
  <c r="T32" i="5"/>
  <c r="W35" i="5"/>
  <c r="M37" i="71"/>
  <c r="M49" i="24"/>
  <c r="N38" i="5"/>
  <c r="N50" i="24" s="1"/>
  <c r="I41" i="5"/>
  <c r="K6" i="72"/>
  <c r="K14" i="25"/>
  <c r="I21" i="25"/>
  <c r="I13" i="72"/>
  <c r="L14" i="7"/>
  <c r="K16" i="7"/>
  <c r="M26" i="25"/>
  <c r="M18" i="72"/>
  <c r="F19" i="72"/>
  <c r="F27" i="25"/>
  <c r="L26" i="7"/>
  <c r="H28" i="7"/>
  <c r="E7" i="8"/>
  <c r="E6" i="73" s="1"/>
  <c r="O18" i="8"/>
  <c r="O17" i="73" s="1"/>
  <c r="O23" i="8"/>
  <c r="O22" i="73" s="1"/>
  <c r="O25" i="8"/>
  <c r="O24" i="73" s="1"/>
  <c r="N32" i="8"/>
  <c r="N31" i="73" s="1"/>
  <c r="D16" i="10"/>
  <c r="J49" i="28"/>
  <c r="N18" i="24"/>
  <c r="O28" i="24"/>
  <c r="M20" i="71"/>
  <c r="F30" i="71"/>
  <c r="N41" i="71" l="1"/>
  <c r="N53" i="24"/>
  <c r="L24" i="72"/>
  <c r="L32" i="25"/>
  <c r="AB24" i="7"/>
  <c r="R24" i="7"/>
  <c r="D36" i="74"/>
  <c r="H36" i="25"/>
  <c r="H28" i="72"/>
  <c r="H38" i="3"/>
  <c r="O7" i="8"/>
  <c r="O6" i="73" s="1"/>
  <c r="F6" i="71"/>
  <c r="AC6" i="5"/>
  <c r="S6" i="5"/>
  <c r="F14" i="24"/>
  <c r="L26" i="72"/>
  <c r="L34" i="25"/>
  <c r="AB26" i="7"/>
  <c r="R26" i="7"/>
  <c r="O18" i="24"/>
  <c r="O11" i="71"/>
  <c r="AD11" i="5"/>
  <c r="T11" i="5"/>
  <c r="J36" i="25"/>
  <c r="J28" i="72"/>
  <c r="I41" i="71"/>
  <c r="I53" i="24"/>
  <c r="D41" i="71"/>
  <c r="D53" i="24"/>
  <c r="M6" i="71"/>
  <c r="M14" i="24"/>
  <c r="M41" i="5"/>
  <c r="F28" i="72"/>
  <c r="F36" i="25"/>
  <c r="K28" i="7"/>
  <c r="O29" i="8"/>
  <c r="O28" i="73" s="1"/>
  <c r="N28" i="73"/>
  <c r="H44" i="70"/>
  <c r="J67" i="28"/>
  <c r="H56" i="4"/>
  <c r="O44" i="4"/>
  <c r="L44" i="4"/>
  <c r="K24" i="25"/>
  <c r="K16" i="72"/>
  <c r="L25" i="72"/>
  <c r="L33" i="25"/>
  <c r="AB25" i="7"/>
  <c r="R25" i="7"/>
  <c r="G53" i="24"/>
  <c r="G41" i="71"/>
  <c r="L22" i="25"/>
  <c r="L14" i="72"/>
  <c r="AB14" i="7"/>
  <c r="R14" i="7"/>
  <c r="L28" i="7"/>
  <c r="K31" i="25"/>
  <c r="K23" i="72"/>
  <c r="N23" i="24"/>
  <c r="N18" i="71"/>
  <c r="L53" i="24"/>
  <c r="L41" i="71"/>
  <c r="R23" i="67"/>
  <c r="I27" i="3"/>
  <c r="H56" i="70" l="1"/>
  <c r="J79" i="28"/>
  <c r="L56" i="4"/>
  <c r="O56" i="4"/>
  <c r="M41" i="71"/>
  <c r="M53" i="24"/>
  <c r="L28" i="72"/>
  <c r="L36" i="25"/>
  <c r="R28" i="7"/>
  <c r="H38" i="69"/>
  <c r="G46" i="30"/>
  <c r="K36" i="25"/>
  <c r="K28" i="72"/>
</calcChain>
</file>

<file path=xl/sharedStrings.xml><?xml version="1.0" encoding="utf-8"?>
<sst xmlns="http://schemas.openxmlformats.org/spreadsheetml/2006/main" count="2032" uniqueCount="743">
  <si>
    <t>Turto grupė ir rūšys</t>
  </si>
  <si>
    <t>Kodas</t>
  </si>
  <si>
    <t>likutis metų pradžioje</t>
  </si>
  <si>
    <t>gauta</t>
  </si>
  <si>
    <t>iš jų</t>
  </si>
  <si>
    <t>nurašyta</t>
  </si>
  <si>
    <t>A</t>
  </si>
  <si>
    <t>B</t>
  </si>
  <si>
    <t>Biologinis turtas (daugiamečiai sodiniai)</t>
  </si>
  <si>
    <t>likviduota</t>
  </si>
  <si>
    <t>parduota</t>
  </si>
  <si>
    <t>nukainota</t>
  </si>
  <si>
    <t>priskaičiuota</t>
  </si>
  <si>
    <t>pasikeitimas dėl perkainojimo</t>
  </si>
  <si>
    <t>iš jų likviduota</t>
  </si>
  <si>
    <t>010</t>
  </si>
  <si>
    <t>011</t>
  </si>
  <si>
    <t>012</t>
  </si>
  <si>
    <t>020</t>
  </si>
  <si>
    <t>021</t>
  </si>
  <si>
    <t>022</t>
  </si>
  <si>
    <t>023</t>
  </si>
  <si>
    <t>024</t>
  </si>
  <si>
    <t>025</t>
  </si>
  <si>
    <t>026</t>
  </si>
  <si>
    <t>027</t>
  </si>
  <si>
    <t>028</t>
  </si>
  <si>
    <t>030</t>
  </si>
  <si>
    <t>031</t>
  </si>
  <si>
    <t>032</t>
  </si>
  <si>
    <t>040</t>
  </si>
  <si>
    <t>050</t>
  </si>
  <si>
    <t>Rodikliai</t>
  </si>
  <si>
    <t>Iš viso</t>
  </si>
  <si>
    <t>024.1</t>
  </si>
  <si>
    <t>052</t>
  </si>
  <si>
    <t>053</t>
  </si>
  <si>
    <t>054</t>
  </si>
  <si>
    <t>055</t>
  </si>
  <si>
    <t>056</t>
  </si>
  <si>
    <t>057</t>
  </si>
  <si>
    <t>058</t>
  </si>
  <si>
    <t>060</t>
  </si>
  <si>
    <t xml:space="preserve">Darbo apmokėjimas su atskaitymais </t>
  </si>
  <si>
    <t>Ilgalaikio turto nusidėvėjimas</t>
  </si>
  <si>
    <t>Produkcijos pavadinimas</t>
  </si>
  <si>
    <t>Parduota iš viso, t</t>
  </si>
  <si>
    <t>natūra</t>
  </si>
  <si>
    <t>eksportui</t>
  </si>
  <si>
    <t>Grūdai</t>
  </si>
  <si>
    <t>Linų sėmenys</t>
  </si>
  <si>
    <t>Linų šiaudeliai</t>
  </si>
  <si>
    <t>Žieminiai rapsai</t>
  </si>
  <si>
    <t>Vasariniai rapsai</t>
  </si>
  <si>
    <t>Bulvės</t>
  </si>
  <si>
    <t>Cukriniai runkeliai</t>
  </si>
  <si>
    <t>Daugiamečių žolių sėkla</t>
  </si>
  <si>
    <t>Atviro grunto daržovės</t>
  </si>
  <si>
    <t>Uždaro grunto daržovės</t>
  </si>
  <si>
    <t>Vaisiai</t>
  </si>
  <si>
    <t>Uogos</t>
  </si>
  <si>
    <t>Lauko gėlininkystė</t>
  </si>
  <si>
    <t>Šiltnamių gėlininkystė</t>
  </si>
  <si>
    <t>Pievagrybiai</t>
  </si>
  <si>
    <t>Kita augalininkystės produkcija</t>
  </si>
  <si>
    <t>Paukščiai (vienadieniai), tūkst. vnt.</t>
  </si>
  <si>
    <t>Pienas</t>
  </si>
  <si>
    <t>Vilna</t>
  </si>
  <si>
    <t>Kiaušiniai, tūkst. vnt.</t>
  </si>
  <si>
    <t>Kita gyvulininkystės produkcija</t>
  </si>
  <si>
    <t>Iš viso (200, 330, 340, 350, 360, 380 kodų suma)</t>
  </si>
  <si>
    <t>Pramoninė produkcija</t>
  </si>
  <si>
    <t>Kitos produkcijos, darbų ir paslaugų realizavimas</t>
  </si>
  <si>
    <t>įskaitomuoju svoriu</t>
  </si>
  <si>
    <t>Straipsnių pavadinimas</t>
  </si>
  <si>
    <t>Suma Lt</t>
  </si>
  <si>
    <t>iš jų:</t>
  </si>
  <si>
    <r>
      <t xml:space="preserve">Dotacijos, susijusios su turtu </t>
    </r>
    <r>
      <rPr>
        <vertAlign val="superscript"/>
        <sz val="11"/>
        <color indexed="8"/>
        <rFont val="Times New Roman"/>
        <family val="1"/>
        <charset val="186"/>
      </rPr>
      <t>3</t>
    </r>
  </si>
  <si>
    <r>
      <t>2 </t>
    </r>
    <r>
      <rPr>
        <sz val="11"/>
        <color indexed="8"/>
        <rFont val="Times New Roman"/>
        <family val="1"/>
        <charset val="186"/>
      </rPr>
      <t>Parodoma dotacijų ir subsidijų suma, kuria ataskaitiniais metais buvo sumažintos patirtos išlaidos.</t>
    </r>
  </si>
  <si>
    <r>
      <t>3 </t>
    </r>
    <r>
      <rPr>
        <sz val="11"/>
        <color indexed="8"/>
        <rFont val="Times New Roman"/>
        <family val="1"/>
        <charset val="186"/>
      </rPr>
      <t>Parodoma ataskaitiniais metais gauta parama, susijusi su investicinių projektų įgyvendinimu.</t>
    </r>
  </si>
  <si>
    <t>val.</t>
  </si>
  <si>
    <t>min.</t>
  </si>
  <si>
    <r>
      <t>1 </t>
    </r>
    <r>
      <rPr>
        <sz val="11"/>
        <color indexed="8"/>
        <rFont val="Times New Roman"/>
        <family val="1"/>
        <charset val="186"/>
      </rPr>
      <t>Parodomas darbo laikas, skirtas statistiniams duomenims parengti</t>
    </r>
    <r>
      <rPr>
        <i/>
        <sz val="11"/>
        <color indexed="8"/>
        <rFont val="Times New Roman"/>
        <family val="1"/>
        <charset val="186"/>
      </rPr>
      <t xml:space="preserve"> </t>
    </r>
    <r>
      <rPr>
        <sz val="11"/>
        <color indexed="8"/>
        <rFont val="Times New Roman"/>
        <family val="1"/>
        <charset val="186"/>
      </rPr>
      <t>ir Lietuvos Respublikos žemės ūkio ministro 2005 m. gruodžio 19 d. įsakymu Nr. 3D-586 patvirtintoms formoms pildyti.</t>
    </r>
  </si>
  <si>
    <t xml:space="preserve">Kodas </t>
  </si>
  <si>
    <t xml:space="preserve">Derlingumas iš 1 ha 100 kg </t>
  </si>
  <si>
    <t>Išlaidos Lt</t>
  </si>
  <si>
    <t>sėklos ir sodinamoji medžiaga</t>
  </si>
  <si>
    <t>trąšos ir dirvos pagerinimo medžiagos</t>
  </si>
  <si>
    <t>naftos produktai ir dujos</t>
  </si>
  <si>
    <t>elektros energija</t>
  </si>
  <si>
    <t>kitos išlaidos</t>
  </si>
  <si>
    <t>iš viso išlaidų</t>
  </si>
  <si>
    <t xml:space="preserve">Iš jų 
išlaidos pagrindinei produkcijai Lt
</t>
  </si>
  <si>
    <t>Produkcijos vieneto savikaina Lt</t>
  </si>
  <si>
    <t>darbo apmokėjimas su atskaitymais valstyb. soc.ir sveikatos draudimui</t>
  </si>
  <si>
    <t>Produkcijos kiekis, t</t>
  </si>
  <si>
    <t>Plotas, ha</t>
  </si>
  <si>
    <t>Grūdai (po apdorojimo)</t>
  </si>
  <si>
    <t>Rapsai</t>
  </si>
  <si>
    <t xml:space="preserve">         šiaudeliai</t>
  </si>
  <si>
    <t>Pašariniai šakniavaisiai</t>
  </si>
  <si>
    <t>Vaisiai (sėklavaisiai, kaulavaisiai)</t>
  </si>
  <si>
    <t>Uogos (braškės, serbentai ir kitos)</t>
  </si>
  <si>
    <t>Vienmetės žolės šienui</t>
  </si>
  <si>
    <t>Pievos ir ganyklos</t>
  </si>
  <si>
    <t>Silosas</t>
  </si>
  <si>
    <t>Šienainis</t>
  </si>
  <si>
    <t>Kita produkcija</t>
  </si>
  <si>
    <t>Išlaidos kitų metų derliui</t>
  </si>
  <si>
    <t>IŠ VISO</t>
  </si>
  <si>
    <t>013</t>
  </si>
  <si>
    <t>070</t>
  </si>
  <si>
    <t>080</t>
  </si>
  <si>
    <t>100</t>
  </si>
  <si>
    <t>090</t>
  </si>
  <si>
    <t>110</t>
  </si>
  <si>
    <t>120</t>
  </si>
  <si>
    <t>130</t>
  </si>
  <si>
    <t>140</t>
  </si>
  <si>
    <t>150</t>
  </si>
  <si>
    <t>160</t>
  </si>
  <si>
    <t>170</t>
  </si>
  <si>
    <t>180</t>
  </si>
  <si>
    <t>190</t>
  </si>
  <si>
    <t>200</t>
  </si>
  <si>
    <t>210</t>
  </si>
  <si>
    <t>220</t>
  </si>
  <si>
    <t>230</t>
  </si>
  <si>
    <t>240</t>
  </si>
  <si>
    <t>iš jų: žieminiai</t>
  </si>
  <si>
    <t>Vidutinis metinis gyvulių skaičius</t>
  </si>
  <si>
    <t>darbo apmokėjimas su atskaitymais valstyb. soc. ir sveikatos draudimui</t>
  </si>
  <si>
    <t>pašarai</t>
  </si>
  <si>
    <t>Iš jų išlaidos pagrindinei produkcijai Lt</t>
  </si>
  <si>
    <t>Produkcijos kiekis t</t>
  </si>
  <si>
    <r>
      <t xml:space="preserve">Galvijininkystė </t>
    </r>
    <r>
      <rPr>
        <sz val="11"/>
        <color indexed="8"/>
        <rFont val="Times New Roman"/>
        <family val="1"/>
        <charset val="186"/>
      </rPr>
      <t>Pagrindinės bandos produkcija</t>
    </r>
  </si>
  <si>
    <t xml:space="preserve">   pienas </t>
  </si>
  <si>
    <t xml:space="preserve">   prievaisa vnt.</t>
  </si>
  <si>
    <t>Galvijų prieauglio ir penimų gyvulių produkcija</t>
  </si>
  <si>
    <t xml:space="preserve">   priesvoris </t>
  </si>
  <si>
    <t>Kiaulininkystė, iš viso</t>
  </si>
  <si>
    <t xml:space="preserve">Avininkystė </t>
  </si>
  <si>
    <t xml:space="preserve">   iš jų:    priesvoris </t>
  </si>
  <si>
    <t xml:space="preserve">   vilna </t>
  </si>
  <si>
    <r>
      <t xml:space="preserve">Paukštininkystė </t>
    </r>
    <r>
      <rPr>
        <sz val="11"/>
        <color indexed="8"/>
        <rFont val="Times New Roman"/>
        <family val="1"/>
        <charset val="186"/>
      </rPr>
      <t xml:space="preserve">Vištų produkcija, </t>
    </r>
    <r>
      <rPr>
        <b/>
        <sz val="11"/>
        <color indexed="8"/>
        <rFont val="Times New Roman"/>
        <family val="1"/>
        <charset val="186"/>
      </rPr>
      <t>iš viso</t>
    </r>
  </si>
  <si>
    <t xml:space="preserve">   iš jų:    kiaušiniai tūkst. vnt.</t>
  </si>
  <si>
    <r>
      <t xml:space="preserve">Kitų paukščių produkcija, </t>
    </r>
    <r>
      <rPr>
        <b/>
        <sz val="11"/>
        <color indexed="8"/>
        <rFont val="Times New Roman"/>
        <family val="1"/>
        <charset val="186"/>
      </rPr>
      <t>iš viso</t>
    </r>
  </si>
  <si>
    <t>Arklininkystė, iš viso</t>
  </si>
  <si>
    <t>Bitininkystė, iš viso</t>
  </si>
  <si>
    <t xml:space="preserve">   t. sk.    medus kg</t>
  </si>
  <si>
    <t xml:space="preserve">   vaškas kg</t>
  </si>
  <si>
    <t>Žuvininkystė</t>
  </si>
  <si>
    <t xml:space="preserve">   iš jų priesvoris </t>
  </si>
  <si>
    <t>Pajamos</t>
  </si>
  <si>
    <t>pagaminta</t>
  </si>
  <si>
    <t>pirkta ir kitaip gauta</t>
  </si>
  <si>
    <t>iš jų importuota</t>
  </si>
  <si>
    <t>pašarui</t>
  </si>
  <si>
    <t>sėklai</t>
  </si>
  <si>
    <t>duota perdirbti</t>
  </si>
  <si>
    <t>produkcijos laikymo nuostoliai</t>
  </si>
  <si>
    <t>Grūdai, iš viso</t>
  </si>
  <si>
    <t xml:space="preserve">Bulvės  </t>
  </si>
  <si>
    <t>Daržovės</t>
  </si>
  <si>
    <t>Vaisiai ir uogos</t>
  </si>
  <si>
    <t>Miltai ir kiti grūdų perdirbimo produktai</t>
  </si>
  <si>
    <t>Mėsa skerdienos svoriu</t>
  </si>
  <si>
    <t>Metų pabaigoje</t>
  </si>
  <si>
    <t>Gyvulių grupės</t>
  </si>
  <si>
    <t>vnt.</t>
  </si>
  <si>
    <t>vertė Lt</t>
  </si>
  <si>
    <t>Metų pradžioje vnt.</t>
  </si>
  <si>
    <t>Galvijai</t>
  </si>
  <si>
    <t xml:space="preserve">   iš jų:   melžiamos karvės</t>
  </si>
  <si>
    <t xml:space="preserve">   karvės žindenės</t>
  </si>
  <si>
    <t xml:space="preserve">   buliai reproduktoriai</t>
  </si>
  <si>
    <t>Kiaulės</t>
  </si>
  <si>
    <t>Avys ir ožkos</t>
  </si>
  <si>
    <t xml:space="preserve">   iš jų    vedeklės</t>
  </si>
  <si>
    <t>Visų amžių grupių paukščiai tūkst. vnt.</t>
  </si>
  <si>
    <t xml:space="preserve">   iš jų    dedeklės</t>
  </si>
  <si>
    <t>Arkliai</t>
  </si>
  <si>
    <t xml:space="preserve">   iš jų   suaugę</t>
  </si>
  <si>
    <t>Triušiai</t>
  </si>
  <si>
    <t>Švelniakailiai žvėreliai</t>
  </si>
  <si>
    <t>Bičių šeimos</t>
  </si>
  <si>
    <t>041</t>
  </si>
  <si>
    <t>051</t>
  </si>
  <si>
    <t>Nuomojama žemė ha</t>
  </si>
  <si>
    <t>iš valstybės</t>
  </si>
  <si>
    <t>iš fizinių asmenų</t>
  </si>
  <si>
    <t>Nuosava žemė ha</t>
  </si>
  <si>
    <t>Bendras žemės plotas</t>
  </si>
  <si>
    <t>Iš viso ž. ū. naudmenų</t>
  </si>
  <si>
    <t xml:space="preserve">   iš jų:   ariama žemė</t>
  </si>
  <si>
    <t xml:space="preserve">   sodai ir uogynai</t>
  </si>
  <si>
    <t xml:space="preserve">      iš jų derančio amžiaus</t>
  </si>
  <si>
    <t xml:space="preserve">   pievos ir ganyklos</t>
  </si>
  <si>
    <t>Kita žemė</t>
  </si>
  <si>
    <t>Miškai</t>
  </si>
  <si>
    <t>Nusausinta žemė</t>
  </si>
  <si>
    <t>Drėkinama žemė</t>
  </si>
  <si>
    <t>042</t>
  </si>
  <si>
    <t>043</t>
  </si>
  <si>
    <t>044</t>
  </si>
  <si>
    <t>021.1</t>
  </si>
  <si>
    <t>022.1</t>
  </si>
  <si>
    <t>057.1</t>
  </si>
  <si>
    <t>057.2</t>
  </si>
  <si>
    <t>057.3</t>
  </si>
  <si>
    <t>014</t>
  </si>
  <si>
    <t>015</t>
  </si>
  <si>
    <t>016</t>
  </si>
  <si>
    <t>017</t>
  </si>
  <si>
    <t>018</t>
  </si>
  <si>
    <t>019</t>
  </si>
  <si>
    <t>likutis metų pabaigoje (10+11+12-13)</t>
  </si>
  <si>
    <t>likutis metų pabaigoje (1+2+4-5-8)</t>
  </si>
  <si>
    <r>
      <t>Lietuvos</t>
    </r>
    <r>
      <rPr>
        <sz val="12"/>
        <rFont val="Times New Roman"/>
        <family val="1"/>
      </rPr>
      <t xml:space="preserve"> </t>
    </r>
    <r>
      <rPr>
        <sz val="12"/>
        <color indexed="8"/>
        <rFont val="Times New Roman"/>
        <family val="1"/>
      </rPr>
      <t>Respublikos</t>
    </r>
    <r>
      <rPr>
        <sz val="12"/>
        <rFont val="Times New Roman"/>
        <family val="1"/>
      </rPr>
      <t xml:space="preserve"> </t>
    </r>
    <r>
      <rPr>
        <sz val="12"/>
        <color indexed="8"/>
        <rFont val="Times New Roman"/>
        <family val="1"/>
      </rPr>
      <t>žemės</t>
    </r>
    <r>
      <rPr>
        <sz val="12"/>
        <rFont val="Times New Roman"/>
        <family val="1"/>
      </rPr>
      <t xml:space="preserve"> </t>
    </r>
    <r>
      <rPr>
        <sz val="12"/>
        <color indexed="8"/>
        <rFont val="Times New Roman"/>
        <family val="1"/>
      </rPr>
      <t>ūkio</t>
    </r>
    <r>
      <rPr>
        <sz val="12"/>
        <rFont val="Times New Roman"/>
        <family val="1"/>
      </rPr>
      <t xml:space="preserve"> </t>
    </r>
    <r>
      <rPr>
        <sz val="12"/>
        <color indexed="8"/>
        <rFont val="Times New Roman"/>
        <family val="1"/>
      </rPr>
      <t>ministro</t>
    </r>
  </si>
  <si>
    <r>
      <t>(bendrovės</t>
    </r>
    <r>
      <rPr>
        <sz val="12"/>
        <rFont val="Times New Roman"/>
        <family val="1"/>
      </rPr>
      <t xml:space="preserve">  </t>
    </r>
    <r>
      <rPr>
        <sz val="12"/>
        <color indexed="8"/>
        <rFont val="Times New Roman"/>
        <family val="1"/>
      </rPr>
      <t>(įmonės)</t>
    </r>
    <r>
      <rPr>
        <sz val="12"/>
        <rFont val="Times New Roman"/>
        <family val="1"/>
      </rPr>
      <t xml:space="preserve"> </t>
    </r>
    <r>
      <rPr>
        <sz val="12"/>
        <color indexed="8"/>
        <rFont val="Times New Roman"/>
        <family val="1"/>
      </rPr>
      <t>pavadinimas)</t>
    </r>
  </si>
  <si>
    <r>
      <t>2005</t>
    </r>
    <r>
      <rPr>
        <sz val="12"/>
        <rFont val="Times New Roman"/>
        <family val="1"/>
      </rPr>
      <t xml:space="preserve"> </t>
    </r>
    <r>
      <rPr>
        <sz val="12"/>
        <color indexed="8"/>
        <rFont val="Times New Roman"/>
        <family val="1"/>
      </rPr>
      <t>m.</t>
    </r>
    <r>
      <rPr>
        <sz val="12"/>
        <rFont val="Times New Roman"/>
        <family val="1"/>
      </rPr>
      <t xml:space="preserve"> </t>
    </r>
    <r>
      <rPr>
        <sz val="12"/>
        <color indexed="8"/>
        <rFont val="Times New Roman"/>
        <family val="1"/>
      </rPr>
      <t>gruodžio</t>
    </r>
    <r>
      <rPr>
        <sz val="12"/>
        <rFont val="Times New Roman"/>
        <family val="1"/>
      </rPr>
      <t xml:space="preserve">  </t>
    </r>
    <r>
      <rPr>
        <sz val="12"/>
        <color indexed="8"/>
        <rFont val="Times New Roman"/>
        <family val="1"/>
      </rPr>
      <t>19</t>
    </r>
    <r>
      <rPr>
        <sz val="12"/>
        <rFont val="Times New Roman"/>
        <family val="1"/>
      </rPr>
      <t xml:space="preserve"> </t>
    </r>
    <r>
      <rPr>
        <sz val="12"/>
        <color indexed="8"/>
        <rFont val="Times New Roman"/>
        <family val="1"/>
      </rPr>
      <t>d.</t>
    </r>
    <r>
      <rPr>
        <sz val="12"/>
        <rFont val="Times New Roman"/>
        <family val="1"/>
      </rPr>
      <t xml:space="preserve"> </t>
    </r>
    <r>
      <rPr>
        <sz val="12"/>
        <color indexed="8"/>
        <rFont val="Times New Roman"/>
        <family val="1"/>
      </rPr>
      <t>įsakymu</t>
    </r>
    <r>
      <rPr>
        <sz val="12"/>
        <rFont val="Times New Roman"/>
        <family val="1"/>
      </rPr>
      <t xml:space="preserve"> </t>
    </r>
    <r>
      <rPr>
        <sz val="12"/>
        <color indexed="8"/>
        <rFont val="Times New Roman"/>
        <family val="1"/>
      </rPr>
      <t>Nr.</t>
    </r>
    <r>
      <rPr>
        <sz val="12"/>
        <rFont val="Times New Roman"/>
        <family val="1"/>
      </rPr>
      <t xml:space="preserve"> </t>
    </r>
    <r>
      <rPr>
        <sz val="12"/>
        <color indexed="8"/>
        <rFont val="Times New Roman"/>
        <family val="1"/>
      </rPr>
      <t>3D-586</t>
    </r>
  </si>
  <si>
    <r>
      <t>(įmonės</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adresas)</t>
    </r>
  </si>
  <si>
    <r>
      <t>(užpildymo</t>
    </r>
    <r>
      <rPr>
        <sz val="12"/>
        <rFont val="Times New Roman"/>
        <family val="1"/>
      </rPr>
      <t xml:space="preserve"> </t>
    </r>
    <r>
      <rPr>
        <sz val="12"/>
        <color indexed="8"/>
        <rFont val="Times New Roman"/>
        <family val="1"/>
      </rPr>
      <t>data)</t>
    </r>
  </si>
  <si>
    <t>Bendrovės (įmonės) vadonas</t>
  </si>
  <si>
    <t xml:space="preserve"> (parašas)</t>
  </si>
  <si>
    <t>(vardas ir pavardė)</t>
  </si>
  <si>
    <t>Vyr. finansininkas (buhalteris)</t>
  </si>
  <si>
    <t xml:space="preserve">       vasariniai</t>
  </si>
  <si>
    <t xml:space="preserve">       ankštiniai</t>
  </si>
  <si>
    <t>Linai: sėmenys</t>
  </si>
  <si>
    <r>
      <t>Daugiametės žolės šienui</t>
    </r>
    <r>
      <rPr>
        <strike/>
        <sz val="11"/>
        <color indexed="8"/>
        <rFont val="Times New Roman"/>
        <family val="1"/>
        <charset val="186"/>
      </rPr>
      <t xml:space="preserve"> </t>
    </r>
    <r>
      <rPr>
        <sz val="11"/>
        <color indexed="8"/>
        <rFont val="Times New Roman"/>
        <family val="1"/>
        <charset val="186"/>
      </rPr>
      <t xml:space="preserve"> </t>
    </r>
  </si>
  <si>
    <t xml:space="preserve">                    žaliajai masei</t>
  </si>
  <si>
    <t>Vidutinis darbo dienų skaičius vienam darbuotojui:</t>
  </si>
  <si>
    <t>dienos.</t>
  </si>
  <si>
    <t>Patikrinimui:</t>
  </si>
  <si>
    <t>Numeris</t>
  </si>
  <si>
    <t>Pavadinimas</t>
  </si>
  <si>
    <t>Vaizdas</t>
  </si>
  <si>
    <t>Paaiškinimas</t>
  </si>
  <si>
    <t>Instrukcijos skiltis</t>
  </si>
  <si>
    <t>Pildomos formos skiltis</t>
  </si>
  <si>
    <t>Spausdinamos formos skiltis</t>
  </si>
  <si>
    <t>Vartotojo koreguojamas korektiškas laukas</t>
  </si>
  <si>
    <t>Vartotojo koreguojamas nekorektiškas laukas</t>
  </si>
  <si>
    <t>Vartotojo nekoreguojamas laukas</t>
  </si>
  <si>
    <t>Šio tipo laukų vartotojas nepildo.</t>
  </si>
  <si>
    <t>Šio tipo laukų reikšmės yra įvestos korektiškai.</t>
  </si>
  <si>
    <t>Šio tipo skiltyse vartotojas suveda visų formų laukų reikšmes.</t>
  </si>
  <si>
    <t>Šio tipo skiltyse automatiškai suformuojamos spausdinimo formos.</t>
  </si>
  <si>
    <t>Vartotojo nekoreguojamas laukas su formule</t>
  </si>
  <si>
    <t>Kontrolinis laukas</t>
  </si>
  <si>
    <t>Statistikos formų pildymo sutartiniai žymėjimai</t>
  </si>
  <si>
    <t>Įmonės vadovo vardas, pavardė</t>
  </si>
  <si>
    <t>Nr.</t>
  </si>
  <si>
    <t>Įmonės kodas</t>
  </si>
  <si>
    <t>Įmonės adresas</t>
  </si>
  <si>
    <t>Įmonės pavadinimas</t>
  </si>
  <si>
    <t>Formų pildymo data</t>
  </si>
  <si>
    <r>
      <t>Forma</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34005)</t>
    </r>
    <r>
      <rPr>
        <sz val="12"/>
        <rFont val="Times New Roman"/>
        <family val="1"/>
      </rPr>
      <t xml:space="preserve"> </t>
    </r>
    <r>
      <rPr>
        <sz val="12"/>
        <color indexed="8"/>
        <rFont val="Times New Roman"/>
        <family val="1"/>
      </rPr>
      <t>patvirtinta</t>
    </r>
  </si>
  <si>
    <t>ŽEMĖS ŪKIO BENDROVĖS (ĮMONĖS) AUGALININKYSTĖS PRODUKCIJOS</t>
  </si>
  <si>
    <t>5-ŽŪ – METINĖ</t>
  </si>
  <si>
    <r>
      <t>Forma</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34006)</t>
    </r>
    <r>
      <rPr>
        <sz val="12"/>
        <rFont val="Times New Roman"/>
        <family val="1"/>
      </rPr>
      <t xml:space="preserve"> </t>
    </r>
    <r>
      <rPr>
        <sz val="12"/>
        <color indexed="8"/>
        <rFont val="Times New Roman"/>
        <family val="1"/>
      </rPr>
      <t>patvirtinta</t>
    </r>
  </si>
  <si>
    <t>6-ŽŪ - METINĖ</t>
  </si>
  <si>
    <t xml:space="preserve">   iš jų paršavedės</t>
  </si>
  <si>
    <r>
      <t>Lietuvos</t>
    </r>
    <r>
      <rPr>
        <sz val="9"/>
        <rFont val="Times New Roman"/>
        <family val="1"/>
      </rPr>
      <t xml:space="preserve"> </t>
    </r>
    <r>
      <rPr>
        <sz val="9"/>
        <color indexed="8"/>
        <rFont val="Times New Roman"/>
        <family val="1"/>
      </rPr>
      <t>Respublikos</t>
    </r>
    <r>
      <rPr>
        <sz val="9"/>
        <rFont val="Times New Roman"/>
        <family val="1"/>
      </rPr>
      <t xml:space="preserve"> </t>
    </r>
    <r>
      <rPr>
        <sz val="9"/>
        <color indexed="8"/>
        <rFont val="Times New Roman"/>
        <family val="1"/>
      </rPr>
      <t>žemės</t>
    </r>
    <r>
      <rPr>
        <sz val="9"/>
        <rFont val="Times New Roman"/>
        <family val="1"/>
      </rPr>
      <t xml:space="preserve"> </t>
    </r>
    <r>
      <rPr>
        <sz val="9"/>
        <color indexed="8"/>
        <rFont val="Times New Roman"/>
        <family val="1"/>
      </rPr>
      <t>ūkio</t>
    </r>
    <r>
      <rPr>
        <sz val="9"/>
        <rFont val="Times New Roman"/>
        <family val="1"/>
      </rPr>
      <t xml:space="preserve"> </t>
    </r>
    <r>
      <rPr>
        <sz val="9"/>
        <color indexed="8"/>
        <rFont val="Times New Roman"/>
        <family val="1"/>
      </rPr>
      <t>ministro</t>
    </r>
  </si>
  <si>
    <r>
      <t>2005</t>
    </r>
    <r>
      <rPr>
        <sz val="9"/>
        <rFont val="Times New Roman"/>
        <family val="1"/>
      </rPr>
      <t xml:space="preserve"> </t>
    </r>
    <r>
      <rPr>
        <sz val="9"/>
        <color indexed="8"/>
        <rFont val="Times New Roman"/>
        <family val="1"/>
      </rPr>
      <t>m.</t>
    </r>
    <r>
      <rPr>
        <sz val="9"/>
        <rFont val="Times New Roman"/>
        <family val="1"/>
      </rPr>
      <t xml:space="preserve"> </t>
    </r>
    <r>
      <rPr>
        <sz val="9"/>
        <color indexed="8"/>
        <rFont val="Times New Roman"/>
        <family val="1"/>
      </rPr>
      <t>gruodžio</t>
    </r>
    <r>
      <rPr>
        <sz val="9"/>
        <rFont val="Times New Roman"/>
        <family val="1"/>
      </rPr>
      <t xml:space="preserve">  </t>
    </r>
    <r>
      <rPr>
        <sz val="9"/>
        <color indexed="8"/>
        <rFont val="Times New Roman"/>
        <family val="1"/>
      </rPr>
      <t>19</t>
    </r>
    <r>
      <rPr>
        <sz val="9"/>
        <rFont val="Times New Roman"/>
        <family val="1"/>
      </rPr>
      <t xml:space="preserve"> </t>
    </r>
    <r>
      <rPr>
        <sz val="9"/>
        <color indexed="8"/>
        <rFont val="Times New Roman"/>
        <family val="1"/>
      </rPr>
      <t>d.</t>
    </r>
    <r>
      <rPr>
        <sz val="9"/>
        <rFont val="Times New Roman"/>
        <family val="1"/>
      </rPr>
      <t xml:space="preserve"> </t>
    </r>
    <r>
      <rPr>
        <sz val="9"/>
        <color indexed="8"/>
        <rFont val="Times New Roman"/>
        <family val="1"/>
      </rPr>
      <t>įsakymu</t>
    </r>
    <r>
      <rPr>
        <sz val="9"/>
        <rFont val="Times New Roman"/>
        <family val="1"/>
      </rPr>
      <t xml:space="preserve"> </t>
    </r>
    <r>
      <rPr>
        <sz val="9"/>
        <color indexed="8"/>
        <rFont val="Times New Roman"/>
        <family val="1"/>
      </rPr>
      <t>Nr.</t>
    </r>
    <r>
      <rPr>
        <sz val="9"/>
        <rFont val="Times New Roman"/>
        <family val="1"/>
      </rPr>
      <t xml:space="preserve"> </t>
    </r>
    <r>
      <rPr>
        <sz val="9"/>
        <color indexed="8"/>
        <rFont val="Times New Roman"/>
        <family val="1"/>
      </rPr>
      <t>3D-586</t>
    </r>
  </si>
  <si>
    <t>8-ŽŪ – METINĖ</t>
  </si>
  <si>
    <t>ŽEMĖS ŪKIO BENDROVĖS (ĮMONĖS)</t>
  </si>
  <si>
    <t>9-ŽŪ – METINĖ</t>
  </si>
  <si>
    <r>
      <t>Forma</t>
    </r>
    <r>
      <rPr>
        <sz val="9"/>
        <rFont val="Times New Roman"/>
        <family val="1"/>
      </rPr>
      <t xml:space="preserve"> </t>
    </r>
    <r>
      <rPr>
        <sz val="9"/>
        <color indexed="8"/>
        <rFont val="Times New Roman"/>
        <family val="1"/>
      </rPr>
      <t>(kodas</t>
    </r>
    <r>
      <rPr>
        <sz val="9"/>
        <rFont val="Times New Roman"/>
        <family val="1"/>
      </rPr>
      <t xml:space="preserve"> </t>
    </r>
    <r>
      <rPr>
        <sz val="9"/>
        <color indexed="8"/>
        <rFont val="Times New Roman"/>
        <family val="1"/>
      </rPr>
      <t>34008)</t>
    </r>
    <r>
      <rPr>
        <sz val="9"/>
        <rFont val="Times New Roman"/>
        <family val="1"/>
      </rPr>
      <t xml:space="preserve"> </t>
    </r>
    <r>
      <rPr>
        <sz val="9"/>
        <color indexed="8"/>
        <rFont val="Times New Roman"/>
        <family val="1"/>
      </rPr>
      <t>patvirtinta</t>
    </r>
  </si>
  <si>
    <t>061</t>
  </si>
  <si>
    <t>062</t>
  </si>
  <si>
    <t>x</t>
  </si>
  <si>
    <t>600</t>
  </si>
  <si>
    <t>IŠ VISO (180, 390, 400, 500 kodų suma)</t>
  </si>
  <si>
    <t>515</t>
  </si>
  <si>
    <t>sandėliavimas (EVRK 63.1)</t>
  </si>
  <si>
    <t>514</t>
  </si>
  <si>
    <t>transportas (EVRK 60.24)</t>
  </si>
  <si>
    <t>513</t>
  </si>
  <si>
    <t>žemės ūkio paslaugos (EVRK 01.4)</t>
  </si>
  <si>
    <t>512</t>
  </si>
  <si>
    <t>511</t>
  </si>
  <si>
    <t>iš jo:
didmeninė prekyba (EVRK 51 išskyrus 51.1 didmeninė
prekyba už atlyginimą ar pagal sutartį)</t>
  </si>
  <si>
    <t>500</t>
  </si>
  <si>
    <t>413</t>
  </si>
  <si>
    <t>statyba (EVRK 45)</t>
  </si>
  <si>
    <t>412</t>
  </si>
  <si>
    <t>žemės ir miško ūkio traktorių (EVRK 29.31.20) ir kitos
technikos remontas (EVRK 29.32, 10, 20, 30, 40, 50)</t>
  </si>
  <si>
    <t>411</t>
  </si>
  <si>
    <t>medienos ir medienos gaminių gamyba (EVRK 20)</t>
  </si>
  <si>
    <t>410</t>
  </si>
  <si>
    <t>iš jos:
žemės ūkio produkcijos apdorojimas ir perdirbimas</t>
  </si>
  <si>
    <t>400</t>
  </si>
  <si>
    <t>390</t>
  </si>
  <si>
    <t>380</t>
  </si>
  <si>
    <t>360</t>
  </si>
  <si>
    <t>350</t>
  </si>
  <si>
    <t>340</t>
  </si>
  <si>
    <t>330</t>
  </si>
  <si>
    <t>320</t>
  </si>
  <si>
    <t>kitų gyvulių</t>
  </si>
  <si>
    <t>310</t>
  </si>
  <si>
    <t>kiaulių</t>
  </si>
  <si>
    <t>300</t>
  </si>
  <si>
    <t>kitas pardavimas (gyvuoju svoriu):
galvijų</t>
  </si>
  <si>
    <t>290</t>
  </si>
  <si>
    <t>280</t>
  </si>
  <si>
    <t>270</t>
  </si>
  <si>
    <t>parduota veislei (gyvuoju svoriu):
galvijų</t>
  </si>
  <si>
    <t>260</t>
  </si>
  <si>
    <t>250</t>
  </si>
  <si>
    <t>arklių</t>
  </si>
  <si>
    <t>paukščių</t>
  </si>
  <si>
    <t>Gyvulininkystės produkcija
Gyvuliai ir paukščiai gyvuoju svoriu
(nuo 210 iki 320 kodų suma)</t>
  </si>
  <si>
    <t>įskaito-muoju   
svoriu</t>
  </si>
  <si>
    <t>Pardavimų
pajamos,
Lt</t>
  </si>
  <si>
    <t>Parduotos
produkcijos
savikaina,
Lt</t>
  </si>
  <si>
    <t>Iš viso (nuo 010 iki 170 kodų suma)</t>
  </si>
  <si>
    <t>Augalininkystės produkcija
Grūdai</t>
  </si>
  <si>
    <t>(užpildymo data)</t>
  </si>
  <si>
    <t>NR.</t>
  </si>
  <si>
    <t>4-ŽŪ – METINĖ</t>
  </si>
  <si>
    <t>ŽEMĖS ŪKIO BENDROVĖS (ĮMONĖS) ŽEMĖS ŪKIO</t>
  </si>
  <si>
    <t>(įmonės kodas, adresas)</t>
  </si>
  <si>
    <t>(bendrovės  (įmonės) pavadinimas)</t>
  </si>
  <si>
    <r>
      <t>Forma</t>
    </r>
    <r>
      <rPr>
        <sz val="12"/>
        <rFont val="Times New Roman"/>
        <family val="1"/>
      </rPr>
      <t xml:space="preserve"> </t>
    </r>
    <r>
      <rPr>
        <sz val="12"/>
        <color indexed="8"/>
        <rFont val="Times New Roman"/>
        <family val="1"/>
      </rPr>
      <t>(kodas</t>
    </r>
    <r>
      <rPr>
        <sz val="12"/>
        <rFont val="Times New Roman"/>
        <family val="1"/>
      </rPr>
      <t xml:space="preserve"> </t>
    </r>
    <r>
      <rPr>
        <sz val="12"/>
        <color indexed="8"/>
        <rFont val="Times New Roman"/>
        <family val="1"/>
      </rPr>
      <t>34004)</t>
    </r>
    <r>
      <rPr>
        <sz val="12"/>
        <rFont val="Times New Roman"/>
        <family val="1"/>
      </rPr>
      <t xml:space="preserve"> </t>
    </r>
    <r>
      <rPr>
        <sz val="12"/>
        <color indexed="8"/>
        <rFont val="Times New Roman"/>
        <family val="1"/>
      </rPr>
      <t>patvirtinta</t>
    </r>
  </si>
  <si>
    <t>iš jų:
parduota mėsai (gyvuoju svoriu): galvijų</t>
  </si>
  <si>
    <t>Formos (kodas 34004), patvirtintos</t>
  </si>
  <si>
    <t>Lietuvos Respublikos žemės ūkio ministro</t>
  </si>
  <si>
    <t>2005 m. gruodžio 19 d. įsakymu Nr. 3D- 586,</t>
  </si>
  <si>
    <t>priedas</t>
  </si>
  <si>
    <t>(Lietuvos Respublikos žemės ūkio ministro</t>
  </si>
  <si>
    <t>2010 m. gruodžio 3 d. įsakymo Nr. 3D-1047</t>
  </si>
  <si>
    <t>redakcija)</t>
  </si>
  <si>
    <t>GAUTA DOTACIJŲ IR SUBSIDIJŲ</t>
  </si>
  <si>
    <r>
      <t xml:space="preserve">Dotacijos ir subsidijos, negautoms pajamoms kompensuoti </t>
    </r>
    <r>
      <rPr>
        <vertAlign val="superscript"/>
        <sz val="12"/>
        <color indexed="8"/>
        <rFont val="Times New Roman"/>
        <family val="1"/>
        <charset val="186"/>
      </rPr>
      <t>1</t>
    </r>
  </si>
  <si>
    <t xml:space="preserve">  už pasėlius ir žemės ūkio naudmenis</t>
  </si>
  <si>
    <t xml:space="preserve">  už gyvulius</t>
  </si>
  <si>
    <t>kitos kompensacinės išmokos negautoms pajamoms
kompensuoti</t>
  </si>
  <si>
    <r>
      <t xml:space="preserve">  Dotacijos ir subsidijos patirtoms išlaidoms kompensuoti </t>
    </r>
    <r>
      <rPr>
        <vertAlign val="superscript"/>
        <sz val="12"/>
        <color indexed="8"/>
        <rFont val="Times New Roman"/>
        <family val="1"/>
        <charset val="186"/>
      </rPr>
      <t>2</t>
    </r>
  </si>
  <si>
    <r>
      <t xml:space="preserve">Dotacijos, susijusios su turtu </t>
    </r>
    <r>
      <rPr>
        <vertAlign val="superscript"/>
        <sz val="12"/>
        <color indexed="8"/>
        <rFont val="Times New Roman"/>
        <family val="1"/>
        <charset val="186"/>
      </rPr>
      <t>3</t>
    </r>
  </si>
  <si>
    <r>
      <rPr>
        <vertAlign val="superscript"/>
        <sz val="12"/>
        <color indexed="8"/>
        <rFont val="Times New Roman"/>
        <family val="1"/>
        <charset val="186"/>
      </rPr>
      <t xml:space="preserve">   1</t>
    </r>
    <r>
      <rPr>
        <sz val="12"/>
        <color indexed="8"/>
        <rFont val="Times New Roman"/>
        <family val="1"/>
        <charset val="186"/>
      </rPr>
      <t xml:space="preserve"> Parodoma gautos ir gautinos paramos lėšos už ataskaitiniais metais deklaruotus pasėlius, žemės</t>
    </r>
  </si>
  <si>
    <t xml:space="preserve">ūkio naudmenas, gyvulius ir kitos teisės aktų nustatyta tvarka teikiamos kompensacinės išmokos pajamų lygiui palaikyti.
</t>
  </si>
  <si>
    <r>
      <rPr>
        <vertAlign val="superscript"/>
        <sz val="12"/>
        <color indexed="8"/>
        <rFont val="Times New Roman"/>
        <family val="1"/>
        <charset val="186"/>
      </rPr>
      <t xml:space="preserve">   2</t>
    </r>
    <r>
      <rPr>
        <sz val="12"/>
        <color indexed="8"/>
        <rFont val="Times New Roman"/>
        <family val="1"/>
        <charset val="186"/>
      </rPr>
      <t xml:space="preserve"> Parodoma dotacijų ir subsidijų suma, kuria ataskaitiniais metais buvo sumažintos patirtos išlaidos.</t>
    </r>
  </si>
  <si>
    <r>
      <rPr>
        <vertAlign val="superscript"/>
        <sz val="12"/>
        <color indexed="8"/>
        <rFont val="Times New Roman"/>
        <family val="1"/>
        <charset val="186"/>
      </rPr>
      <t xml:space="preserve">   3</t>
    </r>
    <r>
      <rPr>
        <sz val="12"/>
        <color indexed="8"/>
        <rFont val="Times New Roman"/>
        <family val="1"/>
        <charset val="186"/>
      </rPr>
      <t xml:space="preserve"> Parodoma ataskaitiniais metais gauta parama, susijusi su investicinių projektų įgyvendinimu.</t>
    </r>
  </si>
  <si>
    <r>
      <t xml:space="preserve">Prašome nurodyti, kiek laiko skyrėte statistiniams duomenims rengti ir patvirtintoms formoms pildyti </t>
    </r>
    <r>
      <rPr>
        <vertAlign val="superscript"/>
        <sz val="12"/>
        <color indexed="8"/>
        <rFont val="Times New Roman"/>
        <family val="1"/>
        <charset val="186"/>
      </rPr>
      <t>1</t>
    </r>
    <r>
      <rPr>
        <sz val="12"/>
        <color indexed="8"/>
        <rFont val="Times New Roman"/>
        <family val="1"/>
        <charset val="186"/>
      </rPr>
      <t xml:space="preserve">
</t>
    </r>
  </si>
  <si>
    <t>(Parašas)</t>
  </si>
  <si>
    <t>(Vardas ir pavardė)</t>
  </si>
  <si>
    <t>3-ŽŪ – METINĖ</t>
  </si>
  <si>
    <t>Iš viso, Lt</t>
  </si>
  <si>
    <t>augalininkystė, Lt</t>
  </si>
  <si>
    <t>gyvulininkystė, Lt</t>
  </si>
  <si>
    <t>Darbo apmokėjimas su atsiskaitymais</t>
  </si>
  <si>
    <t xml:space="preserve"> iš jo valstybiniam socialiniam ir sveikatos draudimui</t>
  </si>
  <si>
    <t>Materialinės išlaidos iš viso</t>
  </si>
  <si>
    <t xml:space="preserve"> iš jų sėklos ir sodinamoji medžiaga</t>
  </si>
  <si>
    <t xml:space="preserve">     iš jų pirktos sėklos ir sodinamoji medžiaga</t>
  </si>
  <si>
    <t xml:space="preserve"> pašarai</t>
  </si>
  <si>
    <t xml:space="preserve">     iš jų kombinuotieji pašarai</t>
  </si>
  <si>
    <t xml:space="preserve"> naftos produktai ir dujos</t>
  </si>
  <si>
    <t xml:space="preserve">     iš jų dyzelinas</t>
  </si>
  <si>
    <t xml:space="preserve"> elektros energija</t>
  </si>
  <si>
    <t xml:space="preserve"> augalų apsaugos priemonės</t>
  </si>
  <si>
    <t xml:space="preserve"> farmaciniai preparatai</t>
  </si>
  <si>
    <t xml:space="preserve"> atsarginės dalys</t>
  </si>
  <si>
    <t xml:space="preserve"> ž.ū. pastatų remontas</t>
  </si>
  <si>
    <t xml:space="preserve"> veterinarijos paslaugų apmokėjimas</t>
  </si>
  <si>
    <t xml:space="preserve"> kitos materialinės išlaidos</t>
  </si>
  <si>
    <t>Kitos išlaidos iš viso</t>
  </si>
  <si>
    <t xml:space="preserve"> sumokėtos palūkanos už paskolas</t>
  </si>
  <si>
    <t xml:space="preserve"> žemės nuomos mokestis</t>
  </si>
  <si>
    <t xml:space="preserve"> žemės mokestis</t>
  </si>
  <si>
    <t xml:space="preserve"> kito ilgalaikio turto nuomos išlaidos</t>
  </si>
  <si>
    <t xml:space="preserve"> draudimo išlaidos</t>
  </si>
  <si>
    <t xml:space="preserve"> kiti mokesčiai, susiję su gamyba</t>
  </si>
  <si>
    <t xml:space="preserve">     iš jų:</t>
  </si>
  <si>
    <t xml:space="preserve"> kitos išlaidos</t>
  </si>
  <si>
    <t>Iš viso : (010, 020, 040, 050 kodai)</t>
  </si>
  <si>
    <t>01</t>
  </si>
  <si>
    <t>02</t>
  </si>
  <si>
    <t>03</t>
  </si>
  <si>
    <t>04</t>
  </si>
  <si>
    <t>05</t>
  </si>
  <si>
    <t>06</t>
  </si>
  <si>
    <t>07</t>
  </si>
  <si>
    <t>08</t>
  </si>
  <si>
    <t>Kontaktinis telefono numeris</t>
  </si>
  <si>
    <t>09</t>
  </si>
  <si>
    <t>Įveskite įmonės rekvizitus:</t>
  </si>
  <si>
    <t>Bendrovės (įmonės) vadovas</t>
  </si>
  <si>
    <t>Įmonės vyr. finansininko vardas, pavardė</t>
  </si>
  <si>
    <t>ŽEMĖS ŪKIO BENDROVĖS (ĮMONĖS) GYVULIŲ SKAIČIAUS</t>
  </si>
  <si>
    <t>VĮ Žemės ūkio informacijos ir kaimo  verslo centrui, V. Kudirkos g.18-1, 03105 Vilnius</t>
  </si>
  <si>
    <t xml:space="preserve">VĮ Žemės ūkio informacijos ir kaimo  verslo centrui,
V. Kudirkos g.18-1, 03105 Vilnius </t>
  </si>
  <si>
    <t>VĮ Žemės ūkio informacijos ir kaimo  verslo centrui,
V. Kudirkos g.18-1, 03105 Vilnius</t>
  </si>
  <si>
    <r>
      <rPr>
        <vertAlign val="superscript"/>
        <sz val="12"/>
        <color indexed="8"/>
        <rFont val="Times New Roman"/>
        <family val="1"/>
        <charset val="186"/>
      </rPr>
      <t xml:space="preserve">1 </t>
    </r>
    <r>
      <rPr>
        <sz val="12"/>
        <color indexed="8"/>
        <rFont val="Times New Roman"/>
        <family val="1"/>
        <charset val="186"/>
      </rPr>
      <t>Parodomas darbo laikas, skirtas statistiniams duomenims parengti ir Lietuvos Respublikos žemės ūkio ministro 2005 m. gruodžio 19 d. įsakymu Nr. 3D-586 patvirtintoms formoms pildyti.</t>
    </r>
  </si>
  <si>
    <t xml:space="preserve">VĮ Žemės ūkio informacijos ir kaimo  verslo centrui, V. Kudirkos g.18-1, 03105 Vilnius </t>
  </si>
  <si>
    <r>
      <t>Forma</t>
    </r>
    <r>
      <rPr>
        <sz val="10"/>
        <rFont val="Times New Roman"/>
        <family val="1"/>
      </rPr>
      <t xml:space="preserve"> </t>
    </r>
    <r>
      <rPr>
        <sz val="10"/>
        <color indexed="8"/>
        <rFont val="Times New Roman"/>
        <family val="1"/>
      </rPr>
      <t>(kodas</t>
    </r>
    <r>
      <rPr>
        <sz val="10"/>
        <rFont val="Times New Roman"/>
        <family val="1"/>
      </rPr>
      <t xml:space="preserve"> </t>
    </r>
    <r>
      <rPr>
        <sz val="10"/>
        <color indexed="8"/>
        <rFont val="Times New Roman"/>
        <family val="1"/>
      </rPr>
      <t>34009)</t>
    </r>
    <r>
      <rPr>
        <sz val="10"/>
        <rFont val="Times New Roman"/>
        <family val="1"/>
      </rPr>
      <t xml:space="preserve"> </t>
    </r>
    <r>
      <rPr>
        <sz val="10"/>
        <color indexed="8"/>
        <rFont val="Times New Roman"/>
        <family val="1"/>
      </rPr>
      <t>patvirtinta</t>
    </r>
  </si>
  <si>
    <r>
      <t>Lietuvos</t>
    </r>
    <r>
      <rPr>
        <sz val="10"/>
        <rFont val="Times New Roman"/>
        <family val="1"/>
      </rPr>
      <t xml:space="preserve"> </t>
    </r>
    <r>
      <rPr>
        <sz val="10"/>
        <color indexed="8"/>
        <rFont val="Times New Roman"/>
        <family val="1"/>
      </rPr>
      <t>Respublikos</t>
    </r>
    <r>
      <rPr>
        <sz val="10"/>
        <rFont val="Times New Roman"/>
        <family val="1"/>
      </rPr>
      <t xml:space="preserve"> </t>
    </r>
    <r>
      <rPr>
        <sz val="10"/>
        <color indexed="8"/>
        <rFont val="Times New Roman"/>
        <family val="1"/>
      </rPr>
      <t>žemės</t>
    </r>
    <r>
      <rPr>
        <sz val="10"/>
        <rFont val="Times New Roman"/>
        <family val="1"/>
      </rPr>
      <t xml:space="preserve"> </t>
    </r>
    <r>
      <rPr>
        <sz val="10"/>
        <color indexed="8"/>
        <rFont val="Times New Roman"/>
        <family val="1"/>
      </rPr>
      <t>ūkio</t>
    </r>
    <r>
      <rPr>
        <sz val="10"/>
        <rFont val="Times New Roman"/>
        <family val="1"/>
      </rPr>
      <t xml:space="preserve"> </t>
    </r>
    <r>
      <rPr>
        <sz val="10"/>
        <color indexed="8"/>
        <rFont val="Times New Roman"/>
        <family val="1"/>
      </rPr>
      <t>ministro</t>
    </r>
  </si>
  <si>
    <r>
      <t>2005</t>
    </r>
    <r>
      <rPr>
        <sz val="10"/>
        <rFont val="Times New Roman"/>
        <family val="1"/>
      </rPr>
      <t xml:space="preserve"> </t>
    </r>
    <r>
      <rPr>
        <sz val="10"/>
        <color indexed="8"/>
        <rFont val="Times New Roman"/>
        <family val="1"/>
      </rPr>
      <t>m.</t>
    </r>
    <r>
      <rPr>
        <sz val="10"/>
        <rFont val="Times New Roman"/>
        <family val="1"/>
      </rPr>
      <t xml:space="preserve"> </t>
    </r>
    <r>
      <rPr>
        <sz val="10"/>
        <color indexed="8"/>
        <rFont val="Times New Roman"/>
        <family val="1"/>
      </rPr>
      <t>gruodžio</t>
    </r>
    <r>
      <rPr>
        <sz val="10"/>
        <rFont val="Times New Roman"/>
        <family val="1"/>
      </rPr>
      <t xml:space="preserve">  </t>
    </r>
    <r>
      <rPr>
        <sz val="10"/>
        <color indexed="8"/>
        <rFont val="Times New Roman"/>
        <family val="1"/>
      </rPr>
      <t>19</t>
    </r>
    <r>
      <rPr>
        <sz val="10"/>
        <rFont val="Times New Roman"/>
        <family val="1"/>
      </rPr>
      <t xml:space="preserve"> </t>
    </r>
    <r>
      <rPr>
        <sz val="10"/>
        <color indexed="8"/>
        <rFont val="Times New Roman"/>
        <family val="1"/>
      </rPr>
      <t>d.</t>
    </r>
    <r>
      <rPr>
        <sz val="10"/>
        <rFont val="Times New Roman"/>
        <family val="1"/>
      </rPr>
      <t xml:space="preserve"> </t>
    </r>
    <r>
      <rPr>
        <sz val="10"/>
        <color indexed="8"/>
        <rFont val="Times New Roman"/>
        <family val="1"/>
      </rPr>
      <t>įsakymu</t>
    </r>
    <r>
      <rPr>
        <sz val="10"/>
        <rFont val="Times New Roman"/>
        <family val="1"/>
      </rPr>
      <t xml:space="preserve"> </t>
    </r>
    <r>
      <rPr>
        <sz val="10"/>
        <color indexed="8"/>
        <rFont val="Times New Roman"/>
        <family val="1"/>
      </rPr>
      <t>Nr.</t>
    </r>
    <r>
      <rPr>
        <sz val="10"/>
        <rFont val="Times New Roman"/>
        <family val="1"/>
      </rPr>
      <t xml:space="preserve"> </t>
    </r>
    <r>
      <rPr>
        <sz val="10"/>
        <color indexed="8"/>
        <rFont val="Times New Roman"/>
        <family val="1"/>
      </rPr>
      <t>3D-586</t>
    </r>
  </si>
  <si>
    <t>avių ir ožkų</t>
  </si>
  <si>
    <t>mažmeninė prekyba (EVRK 52 išskyrus 52.7 asmeninių ir namų ūkio reikmenų taisymas)</t>
  </si>
  <si>
    <t>ŽEMĖS ŪKIO BENDROVĖS (ĮMONĖS) GYVULININKYSTĖS PRODUKCIJOS</t>
  </si>
  <si>
    <t xml:space="preserve"> trąšos ir dirvos pagerinimo medžiagos</t>
  </si>
  <si>
    <t>Visas plotas -</t>
  </si>
  <si>
    <t>ha</t>
  </si>
  <si>
    <t>vertės padidėjimas dėl perkaino-jimo</t>
  </si>
  <si>
    <t>Dirbta valandų, tūkst.</t>
  </si>
  <si>
    <t>Dirbta dienų, tūkst.</t>
  </si>
  <si>
    <t>Iš jų išlaidos pagrindinei produkcijai</t>
  </si>
  <si>
    <t>Išskirtinės svarbos laukas</t>
  </si>
  <si>
    <t>!!!</t>
  </si>
  <si>
    <t>Kontrolinis (3)</t>
  </si>
  <si>
    <t>Kontrolinis (12)</t>
  </si>
  <si>
    <r>
      <rPr>
        <b/>
        <sz val="11"/>
        <color indexed="10"/>
        <rFont val="Calibri"/>
        <family val="2"/>
        <charset val="186"/>
      </rPr>
      <t xml:space="preserve">!!! </t>
    </r>
    <r>
      <rPr>
        <b/>
        <sz val="11"/>
        <color indexed="8"/>
        <rFont val="Calibri"/>
        <family val="2"/>
        <charset val="186"/>
      </rPr>
      <t>Derlingumo nuokrypis (3)</t>
    </r>
  </si>
  <si>
    <r>
      <rPr>
        <b/>
        <sz val="11"/>
        <color indexed="10"/>
        <rFont val="Calibri"/>
        <family val="2"/>
        <charset val="186"/>
      </rPr>
      <t>!!!</t>
    </r>
    <r>
      <rPr>
        <b/>
        <sz val="11"/>
        <color indexed="8"/>
        <rFont val="Calibri"/>
        <family val="2"/>
        <charset val="186"/>
      </rPr>
      <t xml:space="preserve"> Savikainos nuokrypis (12)</t>
    </r>
  </si>
  <si>
    <t>Kontrolinis vidutinis produkcijos kiekis vienam gyvūnui, t.</t>
  </si>
  <si>
    <t>Papildoma informacija</t>
  </si>
  <si>
    <t>SĄNAUDŲ 2012 M. ATASKAITA</t>
  </si>
  <si>
    <t>PRODUKTŲ PARDAVIMO 2012 M. ATASKAITA</t>
  </si>
  <si>
    <t>GAMYBOS IR SAVIKAINOS 2012 M. ATASKAITA</t>
  </si>
  <si>
    <t>2012 M. ATASKAITA</t>
  </si>
  <si>
    <t>ŽEMĖS PLOTŲ 2012 M. ATASKAITA</t>
  </si>
  <si>
    <t xml:space="preserve">Gėlės, tūkst. vnt. </t>
  </si>
  <si>
    <t xml:space="preserve">Pievagrybiai, kg </t>
  </si>
  <si>
    <t xml:space="preserve">Medus, kg </t>
  </si>
  <si>
    <t>Nuosava žemė, ha</t>
  </si>
  <si>
    <t>Nuomojama žemė, ha</t>
  </si>
  <si>
    <r>
      <rPr>
        <b/>
        <sz val="14"/>
        <color indexed="10"/>
        <rFont val="Times New Roman"/>
        <family val="1"/>
        <charset val="186"/>
      </rPr>
      <t>!!!</t>
    </r>
    <r>
      <rPr>
        <b/>
        <sz val="14"/>
        <color indexed="8"/>
        <rFont val="Times New Roman"/>
        <family val="1"/>
        <charset val="186"/>
      </rPr>
      <t xml:space="preserve"> Dėmesio, šioje formoje kai kurių laukų matavimo vienetai nėra standartiniai. Pildydami atkreipkite dėmesį "330" ir  "360" kodus</t>
    </r>
  </si>
  <si>
    <r>
      <rPr>
        <b/>
        <sz val="11"/>
        <color indexed="8"/>
        <rFont val="Times New Roman"/>
        <family val="1"/>
        <charset val="186"/>
      </rPr>
      <t>Dėl formos ,,Gauta dotacijų ir subsidijų“ (ataskaitos 4-žū - metinė priedas)</t>
    </r>
    <r>
      <rPr>
        <sz val="11"/>
        <color indexed="8"/>
        <rFont val="Times New Roman"/>
        <family val="1"/>
        <charset val="186"/>
      </rPr>
      <t xml:space="preserve">
Dotacijų ir subsidijų pripažinimą apskaitoje reglamentuoja 21-asis verslo apskaitos standartas ,,Dotacijos ir subsidijos“.
</t>
    </r>
    <r>
      <rPr>
        <b/>
        <sz val="11"/>
        <color indexed="8"/>
        <rFont val="Times New Roman"/>
        <family val="1"/>
        <charset val="186"/>
      </rPr>
      <t xml:space="preserve">Buhalterinėje apskaitoje pripažįstamos dvi dotacijų rūšys: </t>
    </r>
    <r>
      <rPr>
        <sz val="11"/>
        <color indexed="8"/>
        <rFont val="Times New Roman"/>
        <family val="1"/>
        <charset val="186"/>
      </rPr>
      <t xml:space="preserve">
</t>
    </r>
    <r>
      <rPr>
        <b/>
        <sz val="11"/>
        <color indexed="8"/>
        <rFont val="Times New Roman"/>
        <family val="1"/>
        <charset val="186"/>
      </rPr>
      <t xml:space="preserve">1. Dotacijos, susijusios su turtu </t>
    </r>
    <r>
      <rPr>
        <sz val="11"/>
        <color indexed="8"/>
        <rFont val="Times New Roman"/>
        <family val="1"/>
        <charset val="186"/>
      </rPr>
      <t xml:space="preserve">– dotacijos, gaunamos ilgalaikio turto forma arba skiriamos ilgalaikiam turtui pirkti, statyti arba kitaip įsigyti. Šios dotacijos parodomos formos 4-žū priede </t>
    </r>
    <r>
      <rPr>
        <b/>
        <sz val="11"/>
        <color indexed="8"/>
        <rFont val="Times New Roman"/>
        <family val="1"/>
        <charset val="186"/>
      </rPr>
      <t>030</t>
    </r>
    <r>
      <rPr>
        <sz val="11"/>
        <color indexed="8"/>
        <rFont val="Times New Roman"/>
        <family val="1"/>
        <charset val="186"/>
      </rPr>
      <t xml:space="preserve"> eilutėje.
</t>
    </r>
    <r>
      <rPr>
        <b/>
        <sz val="11"/>
        <color indexed="8"/>
        <rFont val="Times New Roman"/>
        <family val="1"/>
        <charset val="186"/>
      </rPr>
      <t>2. Dotacijos, susijusios su pajamomis</t>
    </r>
    <r>
      <rPr>
        <sz val="11"/>
        <color indexed="8"/>
        <rFont val="Times New Roman"/>
        <family val="1"/>
        <charset val="186"/>
      </rPr>
      <t xml:space="preserve"> –dotacijos, gaunamos ataskaitinio ar praėjusio laikotarpio išlaidoms ir negautoms pajamoms kompensuoti, taip pat visos kitos dotacijos, kurios nepriskiriamos dotacijoms, susijusioms su turtu.
</t>
    </r>
    <r>
      <rPr>
        <b/>
        <sz val="11"/>
        <color indexed="8"/>
        <rFont val="Times New Roman"/>
        <family val="1"/>
        <charset val="186"/>
      </rPr>
      <t>Dotacijoms negautoms pajamoms kompensuoti</t>
    </r>
    <r>
      <rPr>
        <sz val="11"/>
        <color indexed="8"/>
        <rFont val="Times New Roman"/>
        <family val="1"/>
        <charset val="186"/>
      </rPr>
      <t>,</t>
    </r>
    <r>
      <rPr>
        <sz val="11"/>
        <color indexed="8"/>
        <rFont val="Times New Roman"/>
        <family val="1"/>
        <charset val="186"/>
      </rPr>
      <t xml:space="preserve"> priskiriama tikslinė pagalba, pvz. tiesioginės išmokos už pasėlių plotus, už energetinius augalus, už mėsinius galvijus, už- mėsines avis ir pan., t. y. išmokos skirtos pajamų lygiui palaikyti nepriklausomai nuo patirtų išlaidų ir (ar) kurios nemažina patirtų išlaidų. Šios subsidijos parodomos </t>
    </r>
    <r>
      <rPr>
        <b/>
        <sz val="11"/>
        <color indexed="8"/>
        <rFont val="Times New Roman"/>
        <family val="1"/>
        <charset val="186"/>
      </rPr>
      <t>010</t>
    </r>
    <r>
      <rPr>
        <sz val="11"/>
        <color indexed="8"/>
        <rFont val="Times New Roman"/>
        <family val="1"/>
        <charset val="186"/>
      </rPr>
      <t xml:space="preserve"> eilutėje ir išdėstomos </t>
    </r>
    <r>
      <rPr>
        <b/>
        <sz val="11"/>
        <color indexed="8"/>
        <rFont val="Times New Roman"/>
        <family val="1"/>
        <charset val="186"/>
      </rPr>
      <t>011</t>
    </r>
    <r>
      <rPr>
        <sz val="11"/>
        <color indexed="8"/>
        <rFont val="Times New Roman"/>
        <family val="1"/>
        <charset val="186"/>
      </rPr>
      <t>-</t>
    </r>
    <r>
      <rPr>
        <b/>
        <sz val="11"/>
        <color indexed="8"/>
        <rFont val="Times New Roman"/>
        <family val="1"/>
        <charset val="186"/>
      </rPr>
      <t>013</t>
    </r>
    <r>
      <rPr>
        <sz val="11"/>
        <color indexed="8"/>
        <rFont val="Times New Roman"/>
        <family val="1"/>
        <charset val="186"/>
      </rPr>
      <t xml:space="preserve"> eilutėje pagal gautų išmokų rūšis.
</t>
    </r>
    <r>
      <rPr>
        <b/>
        <sz val="11"/>
        <color indexed="8"/>
        <rFont val="Times New Roman"/>
        <family val="1"/>
        <charset val="186"/>
      </rPr>
      <t>Dotacijoms patirtoms išlaidoms kompensuoti</t>
    </r>
    <r>
      <rPr>
        <sz val="11"/>
        <color indexed="8"/>
        <rFont val="Times New Roman"/>
        <family val="1"/>
        <charset val="186"/>
      </rPr>
      <t>,</t>
    </r>
    <r>
      <rPr>
        <sz val="11"/>
        <color indexed="8"/>
        <rFont val="Times New Roman"/>
        <family val="1"/>
        <charset val="186"/>
      </rPr>
      <t xml:space="preserve"> gali būti priskirta, pvz. parama kompensuojant dalį kreditų palūkanų, parama kompensuojant dalį išlaidų už papildomą bičių maitinimą ir pan. Šiomis išmokomis kompensuojama paramos taisyklėse nustatyta išlaidų dalis. Šios išmokos parodomos </t>
    </r>
    <r>
      <rPr>
        <b/>
        <sz val="11"/>
        <color indexed="8"/>
        <rFont val="Times New Roman"/>
        <family val="1"/>
        <charset val="186"/>
      </rPr>
      <t>020</t>
    </r>
    <r>
      <rPr>
        <sz val="11"/>
        <color indexed="8"/>
        <rFont val="Times New Roman"/>
        <family val="1"/>
        <charset val="186"/>
      </rPr>
      <t xml:space="preserve"> eilutėje.
Kiekvienu atveju kilus neaiškumams kokiam tikslui skiriama subsidija, t.y. ar išlaidoms, ar negautoms pajamoms kompensuoti, reikėtų spręsti pagal išmokas reglamentuojančias paramos taisykles.
</t>
    </r>
  </si>
  <si>
    <r>
      <rPr>
        <b/>
        <sz val="14"/>
        <color indexed="10"/>
        <rFont val="Times New Roman"/>
        <family val="1"/>
        <charset val="186"/>
      </rPr>
      <t>!!!</t>
    </r>
    <r>
      <rPr>
        <b/>
        <sz val="14"/>
        <color indexed="8"/>
        <rFont val="Times New Roman"/>
        <family val="1"/>
        <charset val="186"/>
      </rPr>
      <t xml:space="preserve"> Dėmesio, šioje formoje kai kurių laukų matavimo vienetai nėra standartiniai. Pildydami atkreipkite dėmesį "100" kodą</t>
    </r>
  </si>
  <si>
    <r>
      <rPr>
        <b/>
        <sz val="14"/>
        <color indexed="10"/>
        <rFont val="Times New Roman"/>
        <family val="1"/>
        <charset val="186"/>
      </rPr>
      <t>!!!</t>
    </r>
    <r>
      <rPr>
        <b/>
        <sz val="14"/>
        <color indexed="8"/>
        <rFont val="Times New Roman"/>
        <family val="1"/>
        <charset val="186"/>
      </rPr>
      <t xml:space="preserve"> Dėmesio, šioje formoje kai kurių laukų matavimo vienetai nėra standartiniai. Pildydami atkreipkite dėmesį "051", "061", "091", "092"  kodus.</t>
    </r>
  </si>
  <si>
    <r>
      <rPr>
        <b/>
        <sz val="11"/>
        <rFont val="Times New Roman"/>
        <family val="1"/>
        <charset val="186"/>
      </rPr>
      <t>Pasitikrinimui</t>
    </r>
    <r>
      <rPr>
        <sz val="11"/>
        <rFont val="Times New Roman"/>
        <family val="1"/>
        <charset val="186"/>
      </rPr>
      <t xml:space="preserve"> vidutinis produkcijos kiekis vienam gyvūnui, t.</t>
    </r>
  </si>
  <si>
    <r>
      <rPr>
        <b/>
        <sz val="11"/>
        <color indexed="10"/>
        <rFont val="Times New Roman"/>
        <family val="1"/>
        <charset val="186"/>
      </rPr>
      <t xml:space="preserve">!!! </t>
    </r>
    <r>
      <rPr>
        <b/>
        <sz val="11"/>
        <color indexed="8"/>
        <rFont val="Times New Roman"/>
        <family val="1"/>
        <charset val="186"/>
      </rPr>
      <t>Produkcijos vienam gyvūnui nuokrypis %</t>
    </r>
  </si>
  <si>
    <r>
      <rPr>
        <b/>
        <sz val="11"/>
        <color indexed="10"/>
        <rFont val="Times New Roman"/>
        <family val="1"/>
        <charset val="186"/>
      </rPr>
      <t xml:space="preserve">!!! </t>
    </r>
    <r>
      <rPr>
        <b/>
        <sz val="11"/>
        <color indexed="8"/>
        <rFont val="Times New Roman"/>
        <family val="1"/>
        <charset val="186"/>
      </rPr>
      <t>Produkcijos vieneto savikainos nuokrypis %</t>
    </r>
  </si>
  <si>
    <t>Materialinės išlaidos, iš viso</t>
  </si>
  <si>
    <t>Kitos išlaidos, iš viso</t>
  </si>
  <si>
    <t>%</t>
  </si>
  <si>
    <t>I-III palyg %</t>
  </si>
  <si>
    <t>IV-V palyg %</t>
  </si>
  <si>
    <t>Ilgalaikis finansinis turtas</t>
  </si>
  <si>
    <t xml:space="preserve"> Praėję finansiniai metai, Lt </t>
  </si>
  <si>
    <r>
      <t xml:space="preserve">Rezervai </t>
    </r>
    <r>
      <rPr>
        <sz val="10"/>
        <color indexed="8"/>
        <rFont val="Times New Roman"/>
        <family val="1"/>
        <charset val="186"/>
      </rPr>
      <t>(perkainojimo, kiti)</t>
    </r>
  </si>
  <si>
    <t>Nepaskirstytasis pelnas (nuostoliai)</t>
  </si>
  <si>
    <t>Po vienerių metų mokėtinos sumos ir ilgalaikiai įsipareigojimai</t>
  </si>
  <si>
    <t>Per vienerius metus mokėtinos sumos ir trumpalaikiai įsipareigojimai</t>
  </si>
  <si>
    <t>050.1</t>
  </si>
  <si>
    <t>050.2</t>
  </si>
  <si>
    <t>050.3</t>
  </si>
  <si>
    <t>050.4</t>
  </si>
  <si>
    <t>050.5</t>
  </si>
  <si>
    <t>050.6</t>
  </si>
  <si>
    <t>050.7</t>
  </si>
  <si>
    <t>050.8</t>
  </si>
  <si>
    <t xml:space="preserve"> Finansiniai metai, Lt </t>
  </si>
  <si>
    <t>Bendroji produkcija to meto kainomis</t>
  </si>
  <si>
    <t>Iš jos:</t>
  </si>
  <si>
    <t xml:space="preserve">     Augalininkystės produkcija</t>
  </si>
  <si>
    <t xml:space="preserve">     Gyvulininkystės produkcija</t>
  </si>
  <si>
    <t>Įprastinės veiklos pelnas (nuostoliai)</t>
  </si>
  <si>
    <t>Grynasis pelnas (nuostoliai)</t>
  </si>
  <si>
    <t xml:space="preserve">     Kita produkcija</t>
  </si>
  <si>
    <t>Garstyčios</t>
  </si>
  <si>
    <t xml:space="preserve">Paukščių kiaušiniai, tūkst. vnt. </t>
  </si>
  <si>
    <r>
      <t>Kapitalas (į</t>
    </r>
    <r>
      <rPr>
        <sz val="10"/>
        <color indexed="8"/>
        <rFont val="Times New Roman"/>
        <family val="1"/>
        <charset val="186"/>
      </rPr>
      <t>statinis, pagrindinis, pasirašytas neapmokėtas (-), akcijų priedai, savos akcijos (-))</t>
    </r>
  </si>
  <si>
    <t>Yra pajininkų (akcininkų) ataskaitinių metų pabaigoje</t>
  </si>
  <si>
    <t xml:space="preserve">VĮ ŽEMĖS ŪKIO INFORMACIJOS IR KAIMO VERSLO CENTRAS
2013 M. ŽEMĖS ŪKIO BENDROVĖS (ĮMONĖS) BENDROJI PRODUKCIJA, PELNAS (NUOSTOLIAI)
(ataskaitos 4-žū - metinė 2-as priedas) 
</t>
  </si>
  <si>
    <t>050.9</t>
  </si>
  <si>
    <t>Kanapės</t>
  </si>
  <si>
    <t>370</t>
  </si>
  <si>
    <t>510</t>
  </si>
  <si>
    <t>Sodai iki 5 metų amžiaus</t>
  </si>
  <si>
    <t>Uogakrūmiai iki 3 metų amžiaus</t>
  </si>
  <si>
    <t>Kukurūzų žalia masė</t>
  </si>
  <si>
    <t>Kukurūzų silosas</t>
  </si>
  <si>
    <t>081</t>
  </si>
  <si>
    <t>082</t>
  </si>
  <si>
    <t>Kiekis tonomis</t>
  </si>
  <si>
    <t>Iš viso (5+6+7+8+9+ 10 skiltys)</t>
  </si>
  <si>
    <t>Išlaidos</t>
  </si>
  <si>
    <t>Šio tipo laukų reikšmės yra susijusios su greta esančių laukų reikšmėmis ir yra nepakankamos arba jas viršija.</t>
  </si>
  <si>
    <t>Vedant šio tipo lauką/stulpelį/eilutę reikia atkreipti dėmesį į matavimo vienetus, išvestinius rodiklius, esančius greta lentelės, procentinius nuokrypius nuo vidutinės praėjusio laikotarpio reikšmės.</t>
  </si>
  <si>
    <t>Šioje skiltyje esanti informacija padės vartotojui korektiškai užpildyti formas.</t>
  </si>
  <si>
    <t>Šio tipo laukų reikšmės yra formuojamos automatiškai, vartotojui užpildžius koreguojamus laukus.</t>
  </si>
  <si>
    <t>Šio tipo lauke vaizduojama kontrolinė informacija, padedanti vartotojui pasitikrinti, ar vartotojo koreguojamų laukų reikšmės atitinka realią situaciją.</t>
  </si>
  <si>
    <t>El. pašto adresas</t>
  </si>
  <si>
    <t>Ataskaitos laikotarpis (ūkiniai ar kalendoriniai metai?)*</t>
  </si>
  <si>
    <t>**Prašome formas pildyti nuosekliai (eilės tvarka), kadangi dalis duomenų automatiškai perkeliama į kitas susijusias formas.</t>
  </si>
  <si>
    <t>Vidutinė darbo dienos trukmė:</t>
  </si>
  <si>
    <t>IŠ VISO (190, 380, 400, 500 kodų suma)</t>
  </si>
  <si>
    <r>
      <t xml:space="preserve">Dotacijos ir subsidijos negautoms pajamoms kompensuoti </t>
    </r>
    <r>
      <rPr>
        <vertAlign val="superscript"/>
        <sz val="11"/>
        <color indexed="8"/>
        <rFont val="Times New Roman"/>
        <family val="1"/>
        <charset val="186"/>
      </rPr>
      <t>1</t>
    </r>
  </si>
  <si>
    <r>
      <t xml:space="preserve">Dotacijos ir subsidijos patirtoms išlaidoms kompensuoti </t>
    </r>
    <r>
      <rPr>
        <vertAlign val="superscript"/>
        <sz val="11"/>
        <color indexed="8"/>
        <rFont val="Times New Roman"/>
        <family val="1"/>
        <charset val="186"/>
      </rPr>
      <t>2</t>
    </r>
  </si>
  <si>
    <t>Kitų paukščių produkcija, iš viso</t>
  </si>
  <si>
    <t>Visų amžių grupių paukščiai, tūkst. vnt.</t>
  </si>
  <si>
    <t>Metų aritmetinis vidurkis</t>
  </si>
  <si>
    <t>iš jų 
naujų</t>
  </si>
  <si>
    <t xml:space="preserve">       už gyvulius</t>
  </si>
  <si>
    <t xml:space="preserve">       už pasėlius ir žemės ūkio naudmenas</t>
  </si>
  <si>
    <t xml:space="preserve">       kitos kompensacinės išmokos negautoms pajamoms
       kompensuoti</t>
  </si>
  <si>
    <t>Iš jo</t>
  </si>
  <si>
    <t>kompiuterinė programinė įranga</t>
  </si>
  <si>
    <t>žemė</t>
  </si>
  <si>
    <t>miškai</t>
  </si>
  <si>
    <t>pastatai ir kiti statiniai</t>
  </si>
  <si>
    <t>mašinos ir įrengimai</t>
  </si>
  <si>
    <t>transporto priemonės</t>
  </si>
  <si>
    <t>kita įranga, prietaisai, įrankiai</t>
  </si>
  <si>
    <t>kitas materialusis turtas</t>
  </si>
  <si>
    <t>statyba ir kiti kapitaliniai darbai</t>
  </si>
  <si>
    <t>nuosavybės vertybiniai popieriai</t>
  </si>
  <si>
    <t>Eil.Nr.</t>
  </si>
  <si>
    <t>Ilgalaikis turtas (pradinė vertė)</t>
  </si>
  <si>
    <t>Nusidėvėjimas (amortizacija)</t>
  </si>
  <si>
    <t xml:space="preserve">I. ILGALAIKIO TURTO IR NUSIDĖVĖJIMO (AMORTIZACIJOS) KAITA PER ATASKAITINĮ LAIKOTARPĮ
</t>
  </si>
  <si>
    <t>Eurais</t>
  </si>
  <si>
    <t>IŠ VISO
(010, 020, 030, 040 eilučių suma)</t>
  </si>
  <si>
    <t>skolos vertybiniai popieriai</t>
  </si>
  <si>
    <t>kitas nematerialusis turtas</t>
  </si>
  <si>
    <t xml:space="preserve">Finansiniai metai   </t>
  </si>
  <si>
    <t xml:space="preserve"> Praėję finansiniai metai </t>
  </si>
  <si>
    <t>Eil. Nr.</t>
  </si>
  <si>
    <t>Iš jos</t>
  </si>
  <si>
    <t>Rodiklio pavadinimas</t>
  </si>
  <si>
    <t>Vidutinis darbuotojų skaičius</t>
  </si>
  <si>
    <t>Gyventojų pajamų mokesčio suma, išskaičiuota iš darbo apmokėjimo sumos visiems darbuotojams, Eur</t>
  </si>
  <si>
    <t>Apskaičiuota darbo apmokėjimo suma visiems darbuotojams, Eur</t>
  </si>
  <si>
    <t xml:space="preserve">  iš jų: pajininkai (akcininkai), turintys 10 ir daugiau procentų </t>
  </si>
  <si>
    <t>apmokėjimas natūra</t>
  </si>
  <si>
    <t>delspinigiai</t>
  </si>
  <si>
    <t>išeitinės pašalpos, kompensacijos</t>
  </si>
  <si>
    <t xml:space="preserve">premijos </t>
  </si>
  <si>
    <t xml:space="preserve">III. DARBUOTOJŲ SKAIČIUS IR JŲ DARBO APMOKĖJIMAS
</t>
  </si>
  <si>
    <t>IV. GAUTOS DOTACIJOS IR SUBSIDIJOS</t>
  </si>
  <si>
    <t>V. SĄNAUDOS</t>
  </si>
  <si>
    <t>VI. ŽEMĖS ŪKIO PRODUKTŲ PARDAVIMAS</t>
  </si>
  <si>
    <t>VII. AUGALININKYSTĖS PRODUKCIJOS GAMYBA IR SAVIKAINA</t>
  </si>
  <si>
    <t>VIII. GYVULININKYSTĖS PRODUKCIJOS GAMYBA IR SAVIKAINA</t>
  </si>
  <si>
    <t>IX. PRODUKCIJOS KAITA</t>
  </si>
  <si>
    <t>X. GYVULIŲ SKAIČIUS</t>
  </si>
  <si>
    <t>Suma</t>
  </si>
  <si>
    <t>Iš jų</t>
  </si>
  <si>
    <r>
      <t>1 </t>
    </r>
    <r>
      <rPr>
        <sz val="11"/>
        <color indexed="8"/>
        <rFont val="Times New Roman"/>
        <family val="1"/>
        <charset val="186"/>
      </rPr>
      <t>Parodomos gautos ir gautinos paramos lėšos už ataskaitiniais metais deklaruotus pasėlius, žemės ūkio naudmenas, gyvulius ir kitos teisės aktų nustatyta tvarka teikiamos kompensacinės išmokos pajamų lygiui palaikyti.</t>
    </r>
  </si>
  <si>
    <t>Augalininkystė</t>
  </si>
  <si>
    <t>Gyvulininkystė</t>
  </si>
  <si>
    <t>Kita</t>
  </si>
  <si>
    <t>Iš viso (1+2+3)</t>
  </si>
  <si>
    <t xml:space="preserve">Rodiklio pavadinimas       </t>
  </si>
  <si>
    <t>ataskaitinių metų pelnas (nuostoliai)</t>
  </si>
  <si>
    <t>finansinės skolos kredito įstaigoms</t>
  </si>
  <si>
    <t>II. KAPITALAS, MOKĖTINOS SUMOS IR ĮSIPAREIGOJIMAI</t>
  </si>
  <si>
    <t xml:space="preserve">pašarai </t>
  </si>
  <si>
    <t>farmaciniai preparatai</t>
  </si>
  <si>
    <t>atsarginės dalys</t>
  </si>
  <si>
    <t>ž. ū. pastatų remontas</t>
  </si>
  <si>
    <t>kitos materialinės išlaidos</t>
  </si>
  <si>
    <t>ž.ū. būdingų paslaugų pirkimas</t>
  </si>
  <si>
    <t>išlaidos pašto, telekomunikacijos paslaugoms</t>
  </si>
  <si>
    <t>dyzelinas</t>
  </si>
  <si>
    <t>kombinuotieji pašarai</t>
  </si>
  <si>
    <t>pirktos sėklos ir sodinamoji medžiaga</t>
  </si>
  <si>
    <t>darbdavio įmokos valstybiniam socialiniam draudimui ir sveikatos draudimui</t>
  </si>
  <si>
    <t>veterinarijos paslaugos</t>
  </si>
  <si>
    <t>031.1</t>
  </si>
  <si>
    <t>031.2</t>
  </si>
  <si>
    <t>031.3</t>
  </si>
  <si>
    <t>031.4</t>
  </si>
  <si>
    <t>palūkanos už paskolas</t>
  </si>
  <si>
    <t>žemės nuoma</t>
  </si>
  <si>
    <t>žemės mokestis</t>
  </si>
  <si>
    <t>draudimas</t>
  </si>
  <si>
    <t>kito ilgalaikio turto nuoma</t>
  </si>
  <si>
    <t>pelno mokestis</t>
  </si>
  <si>
    <t>kiti mokesčiai, susiję su gamyba</t>
  </si>
  <si>
    <t>įmokos asociacijoms, kitoms ne pelno organizacijoms, kooperatinėms bendrovėms (išskyrus pajus)</t>
  </si>
  <si>
    <t>IŠ VISO (010, 020, 040, 050 eilučių suma)</t>
  </si>
  <si>
    <t>parduota mėsai (gyvuoju svoriu)</t>
  </si>
  <si>
    <t>parduota veislei (gyvuoju svoriu)</t>
  </si>
  <si>
    <t>kitas pardavimas (gyuoju svoriu)</t>
  </si>
  <si>
    <t>mažmeninė prekyba (EVRK 2 red. 47)</t>
  </si>
  <si>
    <t>žemės ūkio paslaugos (EVRK 2 red. 01.6)</t>
  </si>
  <si>
    <t>transportas (EVRK 2 red. 49.41)</t>
  </si>
  <si>
    <t>sandėliavimas (EVRK 2 red. 52.1)</t>
  </si>
  <si>
    <t>didmeninė prekyba (EVRK 2 red. 46), išskyrus, didmeninė prekyba už atlyginimą ar pagal sutartį (EVRK 2 red. 46.1)</t>
  </si>
  <si>
    <t xml:space="preserve"> kiaulių</t>
  </si>
  <si>
    <t xml:space="preserve"> avių ir ožkų</t>
  </si>
  <si>
    <t xml:space="preserve"> paukščių</t>
  </si>
  <si>
    <t xml:space="preserve"> arklių</t>
  </si>
  <si>
    <t xml:space="preserve"> kitų gyvulių</t>
  </si>
  <si>
    <t>galvijų</t>
  </si>
  <si>
    <t>medienos ir medienos gaminių gamyba (EVRK 2 red. 16)</t>
  </si>
  <si>
    <t>žemės ūkio produkcijos apdorojimas ir perdirbimas</t>
  </si>
  <si>
    <t>žemės ir miško ūkio traktorių ir kitos technikos remontas(EVRK 2 red. 33.12)</t>
  </si>
  <si>
    <t>statyba (EVRK 2 red. 41-43)</t>
  </si>
  <si>
    <t>Parduotos produkcijos savikaina, Eur</t>
  </si>
  <si>
    <t>Pardavimų pajamos, Eur</t>
  </si>
  <si>
    <t>žieminiai</t>
  </si>
  <si>
    <t>vasariniai</t>
  </si>
  <si>
    <t>ankštiniai</t>
  </si>
  <si>
    <t xml:space="preserve">Daugiametės žolės šienui </t>
  </si>
  <si>
    <t>Daugiametės žolės žaliajai masei</t>
  </si>
  <si>
    <t>Išlaidos, Eur</t>
  </si>
  <si>
    <r>
      <t>1</t>
    </r>
    <r>
      <rPr>
        <sz val="8"/>
        <color indexed="8"/>
        <rFont val="Times New Roman"/>
        <family val="1"/>
        <charset val="186"/>
      </rPr>
      <t>Pateikiami duomenys apie melžiamas karves be karvių žindenių.</t>
    </r>
  </si>
  <si>
    <t xml:space="preserve">Avininkystė, iš viso </t>
  </si>
  <si>
    <t>Vištų produkcija, iš viso</t>
  </si>
  <si>
    <t>Galvijininkystės pagrindinės bandos produkcija</t>
  </si>
  <si>
    <t>prievaisa, vnt.</t>
  </si>
  <si>
    <t xml:space="preserve">priesvoris </t>
  </si>
  <si>
    <t xml:space="preserve">vilna </t>
  </si>
  <si>
    <t xml:space="preserve">kiaušiniai, tūkst. vnt. </t>
  </si>
  <si>
    <t xml:space="preserve">vaškas, kg </t>
  </si>
  <si>
    <t xml:space="preserve">medus, kg </t>
  </si>
  <si>
    <r>
      <t>pienas</t>
    </r>
    <r>
      <rPr>
        <vertAlign val="superscript"/>
        <sz val="11"/>
        <rFont val="Times New Roman"/>
        <family val="1"/>
        <charset val="186"/>
      </rPr>
      <t>1</t>
    </r>
    <r>
      <rPr>
        <sz val="11"/>
        <rFont val="Times New Roman"/>
        <family val="1"/>
        <charset val="186"/>
      </rPr>
      <t xml:space="preserve"> </t>
    </r>
  </si>
  <si>
    <t>Produkcijos vieneto savikaina, Eur</t>
  </si>
  <si>
    <t>kviečiai</t>
  </si>
  <si>
    <t>rugiai</t>
  </si>
  <si>
    <t>kvietrugiai</t>
  </si>
  <si>
    <t>miežiai</t>
  </si>
  <si>
    <t>avižos</t>
  </si>
  <si>
    <t>žirniai</t>
  </si>
  <si>
    <t>vikiai</t>
  </si>
  <si>
    <t>lubinai</t>
  </si>
  <si>
    <t>pupos</t>
  </si>
  <si>
    <t>grikiai</t>
  </si>
  <si>
    <t>javų mišiniai</t>
  </si>
  <si>
    <t>kukurūzai</t>
  </si>
  <si>
    <t>kitų rūšių grūdai</t>
  </si>
  <si>
    <t>Likutis metų pradžioje vnt.</t>
  </si>
  <si>
    <t>Likutis metų pabaigoje</t>
  </si>
  <si>
    <t>melžiamos karvės</t>
  </si>
  <si>
    <t>karvės žindenės</t>
  </si>
  <si>
    <t>buliai reproduktoriai</t>
  </si>
  <si>
    <t>paršavedės</t>
  </si>
  <si>
    <t>vedeklės</t>
  </si>
  <si>
    <t>dedeklės</t>
  </si>
  <si>
    <t>suaugę</t>
  </si>
  <si>
    <t>ariama žemė</t>
  </si>
  <si>
    <t>sodai ir uogynai</t>
  </si>
  <si>
    <t>pievos ir ganyklos</t>
  </si>
  <si>
    <t>vertė, Eur</t>
  </si>
  <si>
    <t>XI. PLOTAI</t>
  </si>
  <si>
    <t>Nematerialusis turtas
(011, 012 eilučių suma)</t>
  </si>
  <si>
    <t>Materialusis turtas (021, 022, 023, 024, 025, 026, 027, 028 eilučių suma)</t>
  </si>
  <si>
    <t>Nuosavas kapitalas iš viso (010, 020, 030 eilučių suma)</t>
  </si>
  <si>
    <t>Mokėtinos sumos ir įsipareigojimai iš viso (050 ir 060 eilučių suma)</t>
  </si>
  <si>
    <t>augalų apsaugos produktai</t>
  </si>
  <si>
    <t>sandėliavimo paslaugų pirkimas</t>
  </si>
  <si>
    <t>transporto paslaugų pirkimas</t>
  </si>
  <si>
    <t>Ilgalaikio turto nusidėvėjimas ir amortizacija</t>
  </si>
  <si>
    <r>
      <t>Iš viso</t>
    </r>
    <r>
      <rPr>
        <sz val="11"/>
        <color indexed="8"/>
        <rFont val="Times New Roman"/>
        <family val="1"/>
        <charset val="186"/>
      </rPr>
      <t xml:space="preserve"> </t>
    </r>
    <r>
      <rPr>
        <b/>
        <sz val="11"/>
        <color indexed="8"/>
        <rFont val="Times New Roman"/>
        <family val="1"/>
        <charset val="186"/>
      </rPr>
      <t>(nuo 010 iki 180 eilučių suma)</t>
    </r>
  </si>
  <si>
    <r>
      <rPr>
        <sz val="11"/>
        <color indexed="8"/>
        <rFont val="Times New Roman"/>
        <family val="1"/>
        <charset val="186"/>
      </rPr>
      <t>Gyvuliai ir paukščiai gyvuoju svoriu (nuo 210 iki 320 eilučių suma</t>
    </r>
    <r>
      <rPr>
        <b/>
        <sz val="11"/>
        <color indexed="8"/>
        <rFont val="Times New Roman"/>
        <family val="1"/>
        <charset val="186"/>
      </rPr>
      <t>)</t>
    </r>
  </si>
  <si>
    <t>Iš viso (200, 330, 340, 350, 360, 370 eilučių suma)</t>
  </si>
  <si>
    <t>vasariniai (be kukurūzų)</t>
  </si>
  <si>
    <t>Iš jų 
išlaidos pagrindinei produkcijai, Eur</t>
  </si>
  <si>
    <t>Pievos ir ganyklos šienui</t>
  </si>
  <si>
    <t>Pievos ir gamyklos žaliajai masei</t>
  </si>
  <si>
    <t>IŠ VISO (010, 020 ir nuo 030 iki 290 eilučių suma)</t>
  </si>
  <si>
    <t>Likutis metų pradžioje</t>
  </si>
  <si>
    <t>Likutis metų pabaigoje (1+2+3-11 skiltys)</t>
  </si>
  <si>
    <t xml:space="preserve">        iš jų derančio amžiaus</t>
  </si>
  <si>
    <t>Prašome nurodyti, kiek laiko skyrėte statistiniams duomenims rengti ir statistinei ataskaitai pildyti</t>
  </si>
  <si>
    <t xml:space="preserve">PATVIRTINTA
Lietuvos Respublikos žemės ūkio ministro 2005 m. gruodžio 19 d. įsakymu Nr. 3D-586 (Lietuvos Respublikos žemės ūkio ministro 2015 m. lapkričio 23 d. įsakymu Nr. 3D-856 redakcija)
</t>
  </si>
  <si>
    <r>
      <t>ŽEMĖS</t>
    </r>
    <r>
      <rPr>
        <sz val="12"/>
        <rFont val="Times New Roman"/>
        <family val="1"/>
      </rPr>
      <t xml:space="preserve"> </t>
    </r>
    <r>
      <rPr>
        <b/>
        <sz val="12"/>
        <color indexed="8"/>
        <rFont val="Times New Roman"/>
        <family val="1"/>
      </rPr>
      <t>ŪKIO</t>
    </r>
    <r>
      <rPr>
        <sz val="12"/>
        <rFont val="Times New Roman"/>
        <family val="1"/>
      </rPr>
      <t xml:space="preserve"> </t>
    </r>
    <r>
      <rPr>
        <b/>
        <sz val="12"/>
        <color indexed="8"/>
        <rFont val="Times New Roman"/>
        <family val="1"/>
      </rPr>
      <t>BENDROVĖS</t>
    </r>
    <r>
      <rPr>
        <sz val="12"/>
        <rFont val="Times New Roman"/>
        <family val="1"/>
      </rPr>
      <t xml:space="preserve"> </t>
    </r>
    <r>
      <rPr>
        <b/>
        <sz val="12"/>
        <color indexed="8"/>
        <rFont val="Times New Roman"/>
        <family val="1"/>
      </rPr>
      <t>(ĮMONĖS) GAMYBINIŲ-FINANSINIŲ</t>
    </r>
  </si>
  <si>
    <r>
      <t>1-ŽŪ</t>
    </r>
    <r>
      <rPr>
        <sz val="12"/>
        <rFont val="Times New Roman"/>
        <family val="1"/>
      </rPr>
      <t xml:space="preserve"> (</t>
    </r>
    <r>
      <rPr>
        <b/>
        <sz val="12"/>
        <color indexed="8"/>
        <rFont val="Times New Roman"/>
        <family val="1"/>
      </rPr>
      <t>METINĖ)</t>
    </r>
  </si>
  <si>
    <t>Bendrovės (įmonės) pavadinimas</t>
  </si>
  <si>
    <t>Bendrovės (įmonės) kodas</t>
  </si>
  <si>
    <t>Adresas</t>
  </si>
  <si>
    <t>Pateikiama: iki einamųjų metų birželio 1 d.</t>
  </si>
  <si>
    <r>
      <t xml:space="preserve">Pateikia: </t>
    </r>
    <r>
      <rPr>
        <sz val="8"/>
        <color indexed="8"/>
        <rFont val="Arial"/>
        <family val="2"/>
        <charset val="186"/>
      </rPr>
      <t xml:space="preserve">žemės ūkio bendrovės ir kitos žemės ūkio įmonės. </t>
    </r>
  </si>
  <si>
    <t>Garantuojamas gautų duomenų konfidencialumas</t>
  </si>
  <si>
    <t>Statistinės ataskaitos forma skelbiama interneto svetainėje http://www.vic.lt</t>
  </si>
  <si>
    <r>
      <rPr>
        <b/>
        <sz val="10"/>
        <color indexed="8"/>
        <rFont val="Times New Roman"/>
        <family val="1"/>
        <charset val="186"/>
      </rPr>
      <t>Gerbiamasis respondente!</t>
    </r>
    <r>
      <rPr>
        <sz val="10"/>
        <color indexed="8"/>
        <rFont val="Times New Roman"/>
        <family val="1"/>
      </rPr>
      <t xml:space="preserve"> Jūsų atsakymai bus panaudoti tik statistikos tikslams. Statistinio tyrimo metu gauti statistiniai duomenys padės įvertinti žemės ūkio bendrovių (įmonių) turto kaitos, produkcijos savikainos ir sąnaudų rodiklius visoje šalyje. 
Nuoširdžiai dėkojame už dalyvavimą Žemės ūkio bendrovių (įmonių) gamybinių-finansinių rodiklių statistiniame tyrime.
</t>
    </r>
  </si>
  <si>
    <t>III. DARBUOTOJŲ SKAIČIUS IR JŲ DARBO APMOKĖJIMAS</t>
  </si>
  <si>
    <r>
      <t>Kapitalas (į</t>
    </r>
    <r>
      <rPr>
        <sz val="8"/>
        <color indexed="8"/>
        <rFont val="Arial"/>
        <family val="2"/>
        <charset val="186"/>
      </rPr>
      <t>statinis, pagrindinis, pasirašytas neapmokėtas (-), akcijų priedai, savos akcijos (-))</t>
    </r>
  </si>
  <si>
    <r>
      <t xml:space="preserve">Rezervai </t>
    </r>
    <r>
      <rPr>
        <sz val="8"/>
        <color indexed="8"/>
        <rFont val="Arial"/>
        <family val="2"/>
        <charset val="186"/>
      </rPr>
      <t>(perkainojimo, kiti)</t>
    </r>
  </si>
  <si>
    <r>
      <t xml:space="preserve">Dotacijos ir subsidijos negautoms pajamoms kompensuoti </t>
    </r>
    <r>
      <rPr>
        <vertAlign val="superscript"/>
        <sz val="8"/>
        <color indexed="8"/>
        <rFont val="Arial"/>
        <family val="2"/>
        <charset val="186"/>
      </rPr>
      <t>1</t>
    </r>
  </si>
  <si>
    <r>
      <t xml:space="preserve">Dotacijos ir subsidijos patirtoms išlaidoms kompensuoti </t>
    </r>
    <r>
      <rPr>
        <vertAlign val="superscript"/>
        <sz val="8"/>
        <color indexed="8"/>
        <rFont val="Arial"/>
        <family val="2"/>
        <charset val="186"/>
      </rPr>
      <t>2</t>
    </r>
  </si>
  <si>
    <r>
      <t xml:space="preserve">Dotacijos, susijusios su turtu </t>
    </r>
    <r>
      <rPr>
        <vertAlign val="superscript"/>
        <sz val="8"/>
        <color indexed="8"/>
        <rFont val="Arial"/>
        <family val="2"/>
        <charset val="186"/>
      </rPr>
      <t>3</t>
    </r>
  </si>
  <si>
    <t>už pasėlius ir žemės ūkio naudmenas</t>
  </si>
  <si>
    <t>už gyvulius</t>
  </si>
  <si>
    <t>kitos kompensacinės išmokos negautoms pajamoms kompensuoti</t>
  </si>
  <si>
    <r>
      <t>1 </t>
    </r>
    <r>
      <rPr>
        <sz val="8"/>
        <color indexed="8"/>
        <rFont val="Arial"/>
        <family val="2"/>
        <charset val="186"/>
      </rPr>
      <t>Parodomos gautos ir gautinos paramos lėšos už ataskaitiniais metais deklaruotus pasėlius, žemės ūkio naudmenas, gyvulius ir kitos teisės aktų nustatyta tvarka teikiamos kompensacinės išmokos pajamų lygiui palaikyti.</t>
    </r>
  </si>
  <si>
    <r>
      <t>2 </t>
    </r>
    <r>
      <rPr>
        <sz val="8"/>
        <color indexed="8"/>
        <rFont val="Arial"/>
        <family val="2"/>
        <charset val="186"/>
      </rPr>
      <t>Parodoma dotacijų ir subsidijų suma, kuria ataskaitiniais metais buvo sumažintos patirtos išlaidos.</t>
    </r>
  </si>
  <si>
    <r>
      <t>3 </t>
    </r>
    <r>
      <rPr>
        <sz val="8"/>
        <color indexed="8"/>
        <rFont val="Arial"/>
        <family val="2"/>
        <charset val="186"/>
      </rPr>
      <t>Parodoma ataskaitiniais metais gauta parama, susijusi su investicinių projektų įgyvendinimu.</t>
    </r>
  </si>
  <si>
    <r>
      <rPr>
        <b/>
        <sz val="8"/>
        <color indexed="10"/>
        <rFont val="Arial"/>
        <family val="2"/>
        <charset val="186"/>
      </rPr>
      <t>!!!</t>
    </r>
    <r>
      <rPr>
        <b/>
        <sz val="8"/>
        <color indexed="8"/>
        <rFont val="Arial"/>
        <family val="2"/>
        <charset val="186"/>
      </rPr>
      <t xml:space="preserve"> Dėmesio, šioje formoje kai kurių laukų matavimo vienetai nėra standartiniai. Pildydami atkreipkite dėmesį "330" ir  "360" kodus</t>
    </r>
  </si>
  <si>
    <r>
      <t>Iš viso</t>
    </r>
    <r>
      <rPr>
        <sz val="8"/>
        <color indexed="8"/>
        <rFont val="Arial"/>
        <family val="2"/>
        <charset val="186"/>
      </rPr>
      <t xml:space="preserve"> </t>
    </r>
    <r>
      <rPr>
        <b/>
        <sz val="8"/>
        <color indexed="8"/>
        <rFont val="Arial"/>
        <family val="2"/>
        <charset val="186"/>
      </rPr>
      <t>(nuo 010 iki 180 eilučių suma)</t>
    </r>
  </si>
  <si>
    <r>
      <rPr>
        <sz val="8"/>
        <color indexed="8"/>
        <rFont val="Arial"/>
        <family val="2"/>
        <charset val="186"/>
      </rPr>
      <t>Gyvuliai ir paukščiai gyvuoju svoriu (nuo 210 iki 320 eilučių suma</t>
    </r>
    <r>
      <rPr>
        <b/>
        <sz val="8"/>
        <color indexed="8"/>
        <rFont val="Arial"/>
        <family val="2"/>
        <charset val="186"/>
      </rPr>
      <t>)</t>
    </r>
  </si>
  <si>
    <r>
      <t>Uždaro grunto daržovės (plotas m</t>
    </r>
    <r>
      <rPr>
        <vertAlign val="superscript"/>
        <sz val="8"/>
        <color indexed="8"/>
        <rFont val="Arial"/>
        <family val="2"/>
        <charset val="186"/>
      </rPr>
      <t>2</t>
    </r>
    <r>
      <rPr>
        <sz val="8"/>
        <color indexed="8"/>
        <rFont val="Arial"/>
        <family val="2"/>
        <charset val="186"/>
      </rPr>
      <t>)</t>
    </r>
  </si>
  <si>
    <r>
      <t>Lauko gėlininkystė (plotas, m</t>
    </r>
    <r>
      <rPr>
        <vertAlign val="superscript"/>
        <sz val="8"/>
        <color indexed="8"/>
        <rFont val="Arial"/>
        <family val="2"/>
        <charset val="186"/>
      </rPr>
      <t>2</t>
    </r>
    <r>
      <rPr>
        <sz val="8"/>
        <color indexed="8"/>
        <rFont val="Arial"/>
        <family val="2"/>
        <charset val="186"/>
      </rPr>
      <t>)</t>
    </r>
  </si>
  <si>
    <r>
      <t>Šiltnamių gėlininkystė (plotas m</t>
    </r>
    <r>
      <rPr>
        <vertAlign val="superscript"/>
        <sz val="8"/>
        <color indexed="8"/>
        <rFont val="Arial"/>
        <family val="2"/>
        <charset val="186"/>
      </rPr>
      <t>2</t>
    </r>
    <r>
      <rPr>
        <sz val="8"/>
        <color indexed="8"/>
        <rFont val="Arial"/>
        <family val="2"/>
        <charset val="186"/>
      </rPr>
      <t>)</t>
    </r>
  </si>
  <si>
    <r>
      <t>Pievagrybiai (plotas m</t>
    </r>
    <r>
      <rPr>
        <vertAlign val="superscript"/>
        <sz val="8"/>
        <color indexed="8"/>
        <rFont val="Arial"/>
        <family val="2"/>
        <charset val="186"/>
      </rPr>
      <t>2</t>
    </r>
    <r>
      <rPr>
        <sz val="8"/>
        <color indexed="8"/>
        <rFont val="Arial"/>
        <family val="2"/>
        <charset val="186"/>
      </rPr>
      <t>, produkcijos kiekis kg, derlingumas kg/m</t>
    </r>
    <r>
      <rPr>
        <vertAlign val="superscript"/>
        <sz val="8"/>
        <color indexed="8"/>
        <rFont val="Arial"/>
        <family val="2"/>
        <charset val="186"/>
      </rPr>
      <t>2</t>
    </r>
    <r>
      <rPr>
        <sz val="8"/>
        <color indexed="8"/>
        <rFont val="Arial"/>
        <family val="2"/>
        <charset val="186"/>
      </rPr>
      <t>)</t>
    </r>
  </si>
  <si>
    <r>
      <rPr>
        <b/>
        <sz val="8"/>
        <color indexed="10"/>
        <rFont val="Arial"/>
        <family val="2"/>
        <charset val="186"/>
      </rPr>
      <t>!!!</t>
    </r>
    <r>
      <rPr>
        <b/>
        <sz val="8"/>
        <color indexed="8"/>
        <rFont val="Arial"/>
        <family val="2"/>
        <charset val="186"/>
      </rPr>
      <t xml:space="preserve"> Dėmesio, šioje formoje kai kurių laukų matavimo vienetai nėra standartiniai. Pildydami atkreipkite dėmesį "051", "061", "091", "092"  kodus.</t>
    </r>
  </si>
  <si>
    <r>
      <t>pienas</t>
    </r>
    <r>
      <rPr>
        <vertAlign val="superscript"/>
        <sz val="8"/>
        <rFont val="Arial"/>
        <family val="2"/>
        <charset val="186"/>
      </rPr>
      <t>1</t>
    </r>
    <r>
      <rPr>
        <sz val="8"/>
        <rFont val="Arial"/>
        <family val="2"/>
        <charset val="186"/>
      </rPr>
      <t xml:space="preserve"> </t>
    </r>
  </si>
  <si>
    <r>
      <t>1 </t>
    </r>
    <r>
      <rPr>
        <sz val="8"/>
        <color indexed="8"/>
        <rFont val="Arial"/>
        <family val="2"/>
        <charset val="186"/>
      </rPr>
      <t>Parodomas darbo laikas, skirtas statistiniams duomenims parengti</t>
    </r>
    <r>
      <rPr>
        <i/>
        <sz val="8"/>
        <color indexed="8"/>
        <rFont val="Arial"/>
        <family val="2"/>
        <charset val="186"/>
      </rPr>
      <t xml:space="preserve"> </t>
    </r>
    <r>
      <rPr>
        <sz val="8"/>
        <color indexed="8"/>
        <rFont val="Arial"/>
        <family val="2"/>
        <charset val="186"/>
      </rPr>
      <t>ir Lietuvos Respublikos žemės ūkio ministro 2005 m. gruodžio 19 d. įsakymu Nr. 3D-586 patvirtintoms formoms pildyti.</t>
    </r>
  </si>
  <si>
    <t>(ataskaitą užpildžiusio asmens vardas ir pavardė)</t>
  </si>
  <si>
    <t xml:space="preserve">    (el. paštas)</t>
  </si>
  <si>
    <t>(tel. )                (faks.)</t>
  </si>
  <si>
    <t xml:space="preserve">Statistinę ataskaitą teikti valstybės įmonei Žemės ūkio informacijos ir kaimo verslo centrui, Vinco Kudirkos g. 18-1, 03105 Vilnius. </t>
  </si>
  <si>
    <t xml:space="preserve">Žemės ūkio bendrovės (įmonės) gamybinių-finansinių rodiklių statistinės ataskaitos
1-ŽŪ (metinės) 
 priedas
</t>
  </si>
  <si>
    <t>INFORMACIJA APIE ŽEMĖS ŪKIO BENDROVĖS (ĮMONĖS) GAMYBINIŲ-FINANSINIŲ RODIKLIŲ STATISTINĮ TYRIMĄ
(ATASKAITA 1-ŽŪ (METINĖ)</t>
  </si>
  <si>
    <t>STATISTINIO TYRIMO TEISINIS PAGRINDAS</t>
  </si>
  <si>
    <t>STATISTINIO TYRIMO RŪŠIS, APIMTIS IR TIKSLAS</t>
  </si>
  <si>
    <t>STATISTINĖS INFORMACIJOS PASKELBIMO LAIKAS IR VIETA</t>
  </si>
  <si>
    <t>STATISTINIŲ DUOMENŲ PATEIKIMO PAREIGA</t>
  </si>
  <si>
    <t>STATISTINIŲ DUOMENŲ KONFIDENCIALUMAS</t>
  </si>
  <si>
    <t>STATISTINIŲ DUOMENŲ PATEIKIMO TVARKOS PAŽEIDIMAS</t>
  </si>
  <si>
    <t xml:space="preserve">Lietuvos Respublikos statistikos įstatymas ir Lietuvos Respublikos žemės ūkio, maisto ūkio ir kaimo plėtros įstatymas </t>
  </si>
  <si>
    <t xml:space="preserve">Tai atrankinis statistinis tyrimas.
Tiriamasis laikotarpis – ataskaitiniai metai.
Ataskaitą pildo žemės ūkio bendrovės ir kitos žemės ūkio įmonės, t. y. žemės ūkio veiklą vykdantys juridiniai asmenys. 
Tyrimo tikslas – surinkti statistinę informaciją apie žemės ūkio įmonių turto kaitos, produkcijos savikainos ir sąnaudų rodiklius šalyje. 
</t>
  </si>
  <si>
    <t>Statistinė informacija skelbiama interneto svetainėje www.vic.lt nuo einamųjų metų rugsėjo 1 d.</t>
  </si>
  <si>
    <t xml:space="preserve">Lietuvos Respublikos statistikos įstatymo 14 straipsnio 2 dalis:
„Juridiniai asmenys bei juridinio asmens teisių neturinčios įmonės, įstaigos ir organizacijos privalo neatlygintinai teikti statistinius duomenis Oficialiosios statistikos darbų programai įgyvendinti.“
</t>
  </si>
  <si>
    <t xml:space="preserve">Lietuvos Respublikos statistikos įstatymo 15 straipsnio 2 dalis:
„Oficialiosios statistikos duomenys, jeigu pagal juos tiesiogiai ar netiesiogiai galima identifikuoti respondentą, apie kurį ar kurio veiklos rezultatus buvo surinkti pirminiai statistiniai duomenys, yra konfidencialūs ir saugomi įstatymų nustatyta tvarka.“
</t>
  </si>
  <si>
    <t xml:space="preserve">Lietuvos Respublikos statistikos įstatymo 17 straipsnis:
„Fiziniai asmenys, įmonių, įstaigų ar organizacijų vadovai ir kiti atsakingi už oficialiosios statistikos duomenų rengimą ir teikimą asmenys, pažeidę šio įstatymo ir kitų su statistika susijusių teisės aktų reikalavimus, atsako pagal Lietuvos Respublikos įstatymus.“
</t>
  </si>
  <si>
    <t>10</t>
  </si>
  <si>
    <t>Patikros:</t>
  </si>
  <si>
    <t>VI 210</t>
  </si>
  <si>
    <t xml:space="preserve">VI 220 </t>
  </si>
  <si>
    <t>Patikrinimui VIII formos</t>
  </si>
  <si>
    <r>
      <rPr>
        <b/>
        <sz val="14"/>
        <color indexed="10"/>
        <rFont val="Times New Roman"/>
        <family val="1"/>
        <charset val="186"/>
      </rPr>
      <t>!!!</t>
    </r>
    <r>
      <rPr>
        <b/>
        <sz val="14"/>
        <color indexed="8"/>
        <rFont val="Times New Roman"/>
        <family val="1"/>
        <charset val="186"/>
      </rPr>
      <t xml:space="preserve"> Svarbu: atkreipkite dėmesį  į "130", "140", "180", "190"  kodų matavimo vienetus</t>
    </r>
  </si>
  <si>
    <t>029</t>
  </si>
  <si>
    <r>
      <t xml:space="preserve">Kiaušiniai, tūkst. vnt. </t>
    </r>
    <r>
      <rPr>
        <sz val="11"/>
        <color indexed="10"/>
        <rFont val="Times New Roman"/>
        <family val="1"/>
        <charset val="186"/>
      </rPr>
      <t>!!!</t>
    </r>
  </si>
  <si>
    <r>
      <t xml:space="preserve">Paukščiai (vienadieniai), tūkst. vnt. </t>
    </r>
    <r>
      <rPr>
        <sz val="11"/>
        <color indexed="10"/>
        <rFont val="Times New Roman"/>
        <family val="1"/>
        <charset val="186"/>
      </rPr>
      <t>!!!</t>
    </r>
  </si>
  <si>
    <r>
      <t>Uždaro grunto daržovės (plotas m</t>
    </r>
    <r>
      <rPr>
        <vertAlign val="superscript"/>
        <sz val="11"/>
        <color indexed="8"/>
        <rFont val="Times New Roman"/>
        <family val="1"/>
        <charset val="186"/>
      </rPr>
      <t>2</t>
    </r>
    <r>
      <rPr>
        <sz val="11"/>
        <color indexed="8"/>
        <rFont val="Times New Roman"/>
        <family val="1"/>
        <charset val="186"/>
      </rPr>
      <t xml:space="preserve">) </t>
    </r>
    <r>
      <rPr>
        <sz val="11"/>
        <color indexed="10"/>
        <rFont val="Times New Roman"/>
        <family val="1"/>
        <charset val="186"/>
      </rPr>
      <t>!!!</t>
    </r>
  </si>
  <si>
    <r>
      <t>Lauko gėlininkystė (plotas, m</t>
    </r>
    <r>
      <rPr>
        <vertAlign val="superscript"/>
        <sz val="11"/>
        <color indexed="8"/>
        <rFont val="Times New Roman"/>
        <family val="1"/>
        <charset val="186"/>
      </rPr>
      <t>2</t>
    </r>
    <r>
      <rPr>
        <sz val="11"/>
        <color indexed="8"/>
        <rFont val="Times New Roman"/>
        <family val="1"/>
        <charset val="186"/>
      </rPr>
      <t xml:space="preserve">) </t>
    </r>
    <r>
      <rPr>
        <sz val="11"/>
        <color indexed="10"/>
        <rFont val="Times New Roman"/>
        <family val="1"/>
        <charset val="186"/>
      </rPr>
      <t>!!!</t>
    </r>
  </si>
  <si>
    <r>
      <t>Šiltnamių gėlininkystė (plotas m</t>
    </r>
    <r>
      <rPr>
        <vertAlign val="superscript"/>
        <sz val="11"/>
        <color indexed="8"/>
        <rFont val="Times New Roman"/>
        <family val="1"/>
        <charset val="186"/>
      </rPr>
      <t>2</t>
    </r>
    <r>
      <rPr>
        <sz val="11"/>
        <color indexed="8"/>
        <rFont val="Times New Roman"/>
        <family val="1"/>
        <charset val="186"/>
      </rPr>
      <t>)</t>
    </r>
    <r>
      <rPr>
        <sz val="11"/>
        <color indexed="10"/>
        <rFont val="Times New Roman"/>
        <family val="1"/>
        <charset val="186"/>
      </rPr>
      <t xml:space="preserve"> !!!</t>
    </r>
  </si>
  <si>
    <r>
      <t>Pievagrybiai (plotas m</t>
    </r>
    <r>
      <rPr>
        <vertAlign val="superscript"/>
        <sz val="11"/>
        <color indexed="8"/>
        <rFont val="Times New Roman"/>
        <family val="1"/>
        <charset val="186"/>
      </rPr>
      <t>2</t>
    </r>
    <r>
      <rPr>
        <sz val="11"/>
        <color indexed="8"/>
        <rFont val="Times New Roman"/>
        <family val="1"/>
        <charset val="186"/>
      </rPr>
      <t>, produkcijos kiekis kg, derlingumas kg/m</t>
    </r>
    <r>
      <rPr>
        <vertAlign val="superscript"/>
        <sz val="11"/>
        <color indexed="8"/>
        <rFont val="Times New Roman"/>
        <family val="1"/>
        <charset val="186"/>
      </rPr>
      <t>2</t>
    </r>
    <r>
      <rPr>
        <sz val="11"/>
        <color indexed="8"/>
        <rFont val="Times New Roman"/>
        <family val="1"/>
        <charset val="186"/>
      </rPr>
      <t>)</t>
    </r>
    <r>
      <rPr>
        <sz val="11"/>
        <color indexed="10"/>
        <rFont val="Times New Roman"/>
        <family val="1"/>
        <charset val="186"/>
      </rPr>
      <t xml:space="preserve"> !!!</t>
    </r>
  </si>
  <si>
    <r>
      <t xml:space="preserve">kiaušiniai, tūkst. vnt.  </t>
    </r>
    <r>
      <rPr>
        <sz val="11"/>
        <color indexed="10"/>
        <rFont val="Times New Roman"/>
        <family val="1"/>
        <charset val="186"/>
      </rPr>
      <t>!!!</t>
    </r>
  </si>
  <si>
    <r>
      <t xml:space="preserve">kiaušiniai, tūkst. vnt. </t>
    </r>
    <r>
      <rPr>
        <sz val="11"/>
        <color indexed="10"/>
        <rFont val="Times New Roman"/>
        <family val="1"/>
        <charset val="186"/>
      </rPr>
      <t>!!!</t>
    </r>
  </si>
  <si>
    <r>
      <t xml:space="preserve">medus, kg </t>
    </r>
    <r>
      <rPr>
        <sz val="11"/>
        <color indexed="10"/>
        <rFont val="Times New Roman"/>
        <family val="1"/>
        <charset val="186"/>
      </rPr>
      <t>!!!</t>
    </r>
  </si>
  <si>
    <r>
      <t xml:space="preserve">vaškas, kg </t>
    </r>
    <r>
      <rPr>
        <sz val="11"/>
        <color indexed="10"/>
        <rFont val="Times New Roman"/>
        <family val="1"/>
        <charset val="186"/>
      </rPr>
      <t>!!!</t>
    </r>
  </si>
  <si>
    <r>
      <t xml:space="preserve">Gėlės, tūkst. vnt.  </t>
    </r>
    <r>
      <rPr>
        <sz val="12"/>
        <color indexed="10"/>
        <rFont val="Times New Roman"/>
        <family val="1"/>
        <charset val="186"/>
      </rPr>
      <t>!!!</t>
    </r>
  </si>
  <si>
    <r>
      <t xml:space="preserve">Pievagrybiai, kg  </t>
    </r>
    <r>
      <rPr>
        <sz val="12"/>
        <color indexed="10"/>
        <rFont val="Times New Roman"/>
        <family val="1"/>
        <charset val="186"/>
      </rPr>
      <t>!!!</t>
    </r>
  </si>
  <si>
    <r>
      <t xml:space="preserve">Paukščių kiaušiniai, tūkst. vnt.  </t>
    </r>
    <r>
      <rPr>
        <sz val="12"/>
        <color indexed="10"/>
        <rFont val="Times New Roman"/>
        <family val="1"/>
        <charset val="186"/>
      </rPr>
      <t>!!!</t>
    </r>
  </si>
  <si>
    <r>
      <t xml:space="preserve">Medus, kg  </t>
    </r>
    <r>
      <rPr>
        <sz val="12"/>
        <color indexed="10"/>
        <rFont val="Times New Roman"/>
        <family val="1"/>
        <charset val="186"/>
      </rPr>
      <t>!!!</t>
    </r>
  </si>
  <si>
    <t>Ataskaitą užpildžiusio asmens vardas, pavardė</t>
  </si>
  <si>
    <t>Vnt. vertės patikrinimas</t>
  </si>
  <si>
    <r>
      <rPr>
        <b/>
        <sz val="11"/>
        <color indexed="10"/>
        <rFont val="Times New Roman"/>
        <family val="1"/>
        <charset val="186"/>
      </rPr>
      <t xml:space="preserve">!!! </t>
    </r>
    <r>
      <rPr>
        <b/>
        <sz val="11"/>
        <color indexed="8"/>
        <rFont val="Times New Roman"/>
        <family val="1"/>
        <charset val="186"/>
      </rPr>
      <t>Produkcijos vienam ha nuokrypis %</t>
    </r>
  </si>
  <si>
    <r>
      <rPr>
        <b/>
        <sz val="11"/>
        <rFont val="Times New Roman"/>
        <family val="1"/>
        <charset val="186"/>
      </rPr>
      <t>Pasitikrinimui</t>
    </r>
    <r>
      <rPr>
        <sz val="11"/>
        <rFont val="Times New Roman"/>
        <family val="1"/>
        <charset val="186"/>
      </rPr>
      <t xml:space="preserve"> vidutinis produkcijos kiekis  t/ha</t>
    </r>
  </si>
  <si>
    <t>Kontrolinė produkcijos vieneto savikaina Eur</t>
  </si>
  <si>
    <t>Kontrolinė produkcijos vieneto savikaina</t>
  </si>
  <si>
    <t>RODIKLIŲ 2022 M. STATISTINĖ ATASKAITA</t>
  </si>
  <si>
    <t>***Pasiūlymus arba pastabas dėl formų pildymo prašome pateikti el. paštu osf@zudc.lt</t>
  </si>
  <si>
    <t>*Įrašykite "1", jei pateikiate duomenis už kalendorinius (2024) metus. Įrašykite"0", jei pateikiate duomenis už ūkinius (2023.07.01-2024.07.01) metus.</t>
  </si>
  <si>
    <r>
      <t xml:space="preserve">Forma turi būti pateikta iki einamųjų metų </t>
    </r>
    <r>
      <rPr>
        <b/>
        <sz val="11"/>
        <color indexed="10"/>
        <rFont val="Calibri"/>
        <family val="2"/>
        <charset val="186"/>
      </rPr>
      <t>birželio 1d</t>
    </r>
    <r>
      <rPr>
        <b/>
        <sz val="11"/>
        <rFont val="Calibri"/>
        <family val="2"/>
        <charset val="186"/>
      </rPr>
      <t>. Jei pildant formą kiltų neaiškumų, klausimus galite užduoti: (0 5) 266 0620, osf@zudc.lt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</si>
</sst>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_ "/>
    <numFmt numFmtId="166" formatCode="0.0000"/>
    <numFmt numFmtId="167" formatCode="0.000"/>
    <numFmt numFmtId="168" formatCode="yyyy\.mm\.dd"/>
  </numFmts>
  <fonts count="101" x14ac:knownFonts="1">
    <font>
      <sz val="11"/>
      <color theme="1"/>
      <name val="Calibri"/>
      <family val="2"/>
      <scheme val="minor"/>
    </font>
    <font>
      <sz val="11"/>
      <color indexed="8"/>
      <name val="Times New Roman"/>
      <family val="1"/>
      <charset val="186"/>
    </font>
    <font>
      <b/>
      <sz val="11"/>
      <color indexed="8"/>
      <name val="Times New Roman"/>
      <family val="1"/>
      <charset val="186"/>
    </font>
    <font>
      <vertAlign val="superscript"/>
      <sz val="11"/>
      <color indexed="8"/>
      <name val="Times New Roman"/>
      <family val="1"/>
      <charset val="186"/>
    </font>
    <font>
      <sz val="11"/>
      <name val="Times New Roman"/>
      <family val="1"/>
      <charset val="186"/>
    </font>
    <font>
      <i/>
      <sz val="11"/>
      <color indexed="8"/>
      <name val="Times New Roman"/>
      <family val="1"/>
      <charset val="186"/>
    </font>
    <font>
      <strike/>
      <sz val="11"/>
      <color indexed="8"/>
      <name val="Times New Roman"/>
      <family val="1"/>
      <charset val="186"/>
    </font>
    <font>
      <sz val="12"/>
      <color indexed="8"/>
      <name val="Times New Roman"/>
      <family val="1"/>
    </font>
    <font>
      <sz val="12"/>
      <name val="Times New Roman"/>
      <family val="1"/>
    </font>
    <font>
      <b/>
      <sz val="12"/>
      <color indexed="8"/>
      <name val="Times New Roman"/>
      <family val="1"/>
    </font>
    <font>
      <b/>
      <sz val="11"/>
      <color indexed="8"/>
      <name val="Calibri"/>
      <family val="2"/>
      <charset val="186"/>
    </font>
    <font>
      <sz val="9"/>
      <color indexed="8"/>
      <name val="Times New Roman"/>
      <family val="1"/>
    </font>
    <font>
      <sz val="9"/>
      <name val="Times New Roman"/>
      <family val="1"/>
    </font>
    <font>
      <sz val="12"/>
      <color indexed="8"/>
      <name val="Times New Roman"/>
      <family val="1"/>
      <charset val="186"/>
    </font>
    <font>
      <vertAlign val="superscript"/>
      <sz val="12"/>
      <color indexed="8"/>
      <name val="Times New Roman"/>
      <family val="1"/>
      <charset val="186"/>
    </font>
    <font>
      <sz val="10"/>
      <color indexed="8"/>
      <name val="Times New Roman"/>
      <family val="1"/>
    </font>
    <font>
      <sz val="10"/>
      <name val="Times New Roman"/>
      <family val="1"/>
    </font>
    <font>
      <b/>
      <sz val="11"/>
      <name val="Times New Roman"/>
      <family val="1"/>
      <charset val="186"/>
    </font>
    <font>
      <sz val="12"/>
      <name val="Times New Roman"/>
      <family val="1"/>
      <charset val="186"/>
    </font>
    <font>
      <b/>
      <sz val="11"/>
      <color indexed="10"/>
      <name val="Calibri"/>
      <family val="2"/>
      <charset val="186"/>
    </font>
    <font>
      <sz val="12"/>
      <color indexed="64"/>
      <name val="Times New Roman"/>
      <family val="1"/>
      <charset val="186"/>
    </font>
    <font>
      <sz val="10"/>
      <color indexed="64"/>
      <name val="Times New Roman"/>
      <family val="1"/>
      <charset val="186"/>
    </font>
    <font>
      <sz val="11"/>
      <color indexed="64"/>
      <name val="Times New Roman"/>
      <family val="1"/>
      <charset val="186"/>
    </font>
    <font>
      <b/>
      <sz val="14"/>
      <color indexed="10"/>
      <name val="Times New Roman"/>
      <family val="1"/>
      <charset val="186"/>
    </font>
    <font>
      <b/>
      <sz val="14"/>
      <color indexed="8"/>
      <name val="Times New Roman"/>
      <family val="1"/>
      <charset val="186"/>
    </font>
    <font>
      <b/>
      <sz val="11"/>
      <color indexed="10"/>
      <name val="Times New Roman"/>
      <family val="1"/>
      <charset val="186"/>
    </font>
    <font>
      <sz val="10"/>
      <color indexed="8"/>
      <name val="Times New Roman"/>
      <family val="1"/>
      <charset val="186"/>
    </font>
    <font>
      <sz val="16"/>
      <name val="Times New Roman"/>
      <family val="1"/>
      <charset val="186"/>
    </font>
    <font>
      <b/>
      <sz val="11"/>
      <name val="Calibri"/>
      <family val="2"/>
      <charset val="186"/>
    </font>
    <font>
      <sz val="10"/>
      <name val="Times New Roman"/>
      <family val="1"/>
      <charset val="186"/>
    </font>
    <font>
      <sz val="12"/>
      <color indexed="10"/>
      <name val="Times New Roman"/>
      <family val="1"/>
      <charset val="186"/>
    </font>
    <font>
      <sz val="11"/>
      <color indexed="10"/>
      <name val="Times New Roman"/>
      <family val="1"/>
      <charset val="186"/>
    </font>
    <font>
      <sz val="8"/>
      <color indexed="8"/>
      <name val="Times New Roman"/>
      <family val="1"/>
      <charset val="186"/>
    </font>
    <font>
      <vertAlign val="superscript"/>
      <sz val="11"/>
      <name val="Times New Roman"/>
      <family val="1"/>
      <charset val="186"/>
    </font>
    <font>
      <sz val="8"/>
      <color indexed="8"/>
      <name val="Arial"/>
      <family val="2"/>
      <charset val="186"/>
    </font>
    <font>
      <b/>
      <sz val="10"/>
      <color indexed="8"/>
      <name val="Times New Roman"/>
      <family val="1"/>
      <charset val="186"/>
    </font>
    <font>
      <vertAlign val="superscript"/>
      <sz val="8"/>
      <color indexed="8"/>
      <name val="Arial"/>
      <family val="2"/>
      <charset val="186"/>
    </font>
    <font>
      <sz val="8"/>
      <color indexed="64"/>
      <name val="Arial"/>
      <family val="2"/>
      <charset val="186"/>
    </font>
    <font>
      <b/>
      <sz val="8"/>
      <color indexed="10"/>
      <name val="Arial"/>
      <family val="2"/>
      <charset val="186"/>
    </font>
    <font>
      <b/>
      <sz val="8"/>
      <color indexed="8"/>
      <name val="Arial"/>
      <family val="2"/>
      <charset val="186"/>
    </font>
    <font>
      <sz val="8"/>
      <name val="Arial"/>
      <family val="2"/>
      <charset val="186"/>
    </font>
    <font>
      <vertAlign val="superscript"/>
      <sz val="8"/>
      <name val="Arial"/>
      <family val="2"/>
      <charset val="186"/>
    </font>
    <font>
      <b/>
      <sz val="8"/>
      <name val="Arial"/>
      <family val="2"/>
      <charset val="186"/>
    </font>
    <font>
      <i/>
      <sz val="8"/>
      <color indexed="8"/>
      <name val="Arial"/>
      <family val="2"/>
      <charset val="186"/>
    </font>
    <font>
      <b/>
      <sz val="9"/>
      <color indexed="8"/>
      <name val="Times New Roman"/>
      <family val="1"/>
    </font>
    <font>
      <sz val="10"/>
      <name val="Arial"/>
      <family val="2"/>
      <charset val="186"/>
    </font>
    <font>
      <sz val="11"/>
      <color indexed="17"/>
      <name val="Calibri"/>
      <family val="2"/>
      <charset val="186"/>
    </font>
    <font>
      <sz val="11"/>
      <color indexed="8"/>
      <name val="Calibri"/>
      <family val="2"/>
      <charset val="186"/>
    </font>
    <font>
      <sz val="11"/>
      <color indexed="8"/>
      <name val="Calibri"/>
      <family val="2"/>
      <charset val="1"/>
    </font>
    <font>
      <u/>
      <sz val="11"/>
      <color indexed="12"/>
      <name val="Calibri"/>
      <family val="2"/>
      <charset val="1"/>
    </font>
    <font>
      <sz val="11"/>
      <color theme="1"/>
      <name val="Calibri"/>
      <family val="2"/>
      <charset val="186"/>
      <scheme val="minor"/>
    </font>
    <font>
      <u/>
      <sz val="11"/>
      <color theme="10"/>
      <name val="Calibri"/>
      <family val="2"/>
    </font>
    <font>
      <sz val="11"/>
      <color rgb="FF206227"/>
      <name val="Calibri"/>
      <family val="2"/>
      <charset val="186"/>
      <scheme val="minor"/>
    </font>
    <font>
      <b/>
      <sz val="11"/>
      <color theme="1"/>
      <name val="Calibri"/>
      <family val="2"/>
      <charset val="186"/>
      <scheme val="minor"/>
    </font>
    <font>
      <sz val="11"/>
      <color rgb="FFFF0000"/>
      <name val="Calibri"/>
      <family val="2"/>
      <charset val="186"/>
      <scheme val="minor"/>
    </font>
    <font>
      <sz val="12"/>
      <color theme="1"/>
      <name val="Times New Roman"/>
      <family val="1"/>
    </font>
    <font>
      <sz val="10"/>
      <color theme="1"/>
      <name val="Times New Roman"/>
      <family val="1"/>
      <charset val="186"/>
    </font>
    <font>
      <sz val="11"/>
      <color theme="1"/>
      <name val="Times New Roman"/>
      <family val="1"/>
      <charset val="186"/>
    </font>
    <font>
      <b/>
      <sz val="11"/>
      <color theme="1"/>
      <name val="Times New Roman"/>
      <family val="1"/>
      <charset val="186"/>
    </font>
    <font>
      <sz val="16"/>
      <color theme="1"/>
      <name val="Calibri"/>
      <family val="2"/>
      <charset val="186"/>
      <scheme val="minor"/>
    </font>
    <font>
      <sz val="10"/>
      <color theme="1"/>
      <name val="Calibri"/>
      <family val="2"/>
      <scheme val="minor"/>
    </font>
    <font>
      <sz val="12"/>
      <color theme="1"/>
      <name val="Times New Roman"/>
      <family val="1"/>
      <charset val="186"/>
    </font>
    <font>
      <sz val="11"/>
      <name val="Calibri"/>
      <family val="2"/>
      <scheme val="minor"/>
    </font>
    <font>
      <b/>
      <sz val="11"/>
      <color theme="1"/>
      <name val="Arial"/>
      <family val="2"/>
      <charset val="186"/>
    </font>
    <font>
      <b/>
      <sz val="12"/>
      <color theme="1"/>
      <name val="Times New Roman"/>
      <family val="1"/>
      <charset val="186"/>
    </font>
    <font>
      <sz val="11"/>
      <color theme="0"/>
      <name val="Calibri"/>
      <family val="2"/>
      <scheme val="minor"/>
    </font>
    <font>
      <sz val="9"/>
      <color theme="1"/>
      <name val="Times New Roman"/>
      <family val="1"/>
      <charset val="186"/>
    </font>
    <font>
      <vertAlign val="superscript"/>
      <sz val="11"/>
      <color theme="1"/>
      <name val="Times New Roman"/>
      <family val="1"/>
      <charset val="186"/>
    </font>
    <font>
      <b/>
      <sz val="10"/>
      <color theme="1"/>
      <name val="Calibri"/>
      <family val="2"/>
      <scheme val="minor"/>
    </font>
    <font>
      <sz val="11"/>
      <color rgb="FFFF0000"/>
      <name val="Calibri"/>
      <family val="2"/>
      <scheme val="minor"/>
    </font>
    <font>
      <sz val="9"/>
      <color rgb="FF000000"/>
      <name val="Arial"/>
      <family val="2"/>
      <charset val="186"/>
    </font>
    <font>
      <b/>
      <sz val="16"/>
      <color rgb="FFFF0000"/>
      <name val="Calibri"/>
      <family val="2"/>
      <charset val="186"/>
      <scheme val="minor"/>
    </font>
    <font>
      <b/>
      <sz val="12"/>
      <color rgb="FFFF0000"/>
      <name val="Calibri"/>
      <family val="2"/>
      <charset val="186"/>
      <scheme val="minor"/>
    </font>
    <font>
      <sz val="12"/>
      <color rgb="FFFF0000"/>
      <name val="Times New Roman"/>
      <family val="1"/>
      <charset val="186"/>
    </font>
    <font>
      <sz val="11"/>
      <color theme="0"/>
      <name val="Times New Roman"/>
      <family val="1"/>
      <charset val="186"/>
    </font>
    <font>
      <sz val="11"/>
      <color rgb="FFFF0000"/>
      <name val="Times New Roman"/>
      <family val="1"/>
      <charset val="186"/>
    </font>
    <font>
      <b/>
      <sz val="10"/>
      <color theme="1"/>
      <name val="Calibri"/>
      <family val="2"/>
      <charset val="186"/>
      <scheme val="minor"/>
    </font>
    <font>
      <sz val="11.5"/>
      <color theme="1"/>
      <name val="Times New Roman"/>
      <family val="1"/>
      <charset val="186"/>
    </font>
    <font>
      <sz val="16"/>
      <name val="Calibri"/>
      <family val="2"/>
      <scheme val="minor"/>
    </font>
    <font>
      <sz val="12"/>
      <color theme="1"/>
      <name val="Calibri"/>
      <family val="2"/>
      <scheme val="minor"/>
    </font>
    <font>
      <sz val="14"/>
      <color theme="1"/>
      <name val="Times New Roman"/>
      <family val="1"/>
      <charset val="186"/>
    </font>
    <font>
      <sz val="14"/>
      <color theme="1"/>
      <name val="Calibri"/>
      <family val="2"/>
      <scheme val="minor"/>
    </font>
    <font>
      <sz val="9"/>
      <color theme="1"/>
      <name val="Arial"/>
      <family val="2"/>
      <charset val="186"/>
    </font>
    <font>
      <sz val="10"/>
      <color theme="1"/>
      <name val="Times New Roman"/>
      <family val="1"/>
    </font>
    <font>
      <b/>
      <sz val="11"/>
      <color rgb="FFFF0000"/>
      <name val="Calibri"/>
      <family val="2"/>
      <charset val="186"/>
      <scheme val="minor"/>
    </font>
    <font>
      <sz val="10"/>
      <name val="Calibri"/>
      <family val="2"/>
      <scheme val="minor"/>
    </font>
    <font>
      <b/>
      <sz val="14"/>
      <color theme="1"/>
      <name val="Times New Roman"/>
      <family val="1"/>
      <charset val="186"/>
    </font>
    <font>
      <sz val="11"/>
      <color rgb="FF000000"/>
      <name val="Times New Roman"/>
      <family val="1"/>
      <charset val="186"/>
    </font>
    <font>
      <sz val="16"/>
      <color theme="1"/>
      <name val="Times New Roman"/>
      <family val="1"/>
      <charset val="186"/>
    </font>
    <font>
      <b/>
      <sz val="10"/>
      <color theme="1"/>
      <name val="Times New Roman"/>
      <family val="1"/>
      <charset val="186"/>
    </font>
    <font>
      <vertAlign val="superscript"/>
      <sz val="8"/>
      <color theme="1"/>
      <name val="Times New Roman"/>
      <family val="1"/>
      <charset val="186"/>
    </font>
    <font>
      <sz val="8"/>
      <color theme="1"/>
      <name val="Arial"/>
      <family val="2"/>
      <charset val="186"/>
    </font>
    <font>
      <b/>
      <sz val="8"/>
      <color theme="1"/>
      <name val="Arial"/>
      <family val="2"/>
      <charset val="186"/>
    </font>
    <font>
      <sz val="10"/>
      <color theme="1"/>
      <name val="Arial"/>
      <family val="2"/>
      <charset val="186"/>
    </font>
    <font>
      <sz val="8"/>
      <color rgb="FF000000"/>
      <name val="Arial"/>
      <family val="2"/>
      <charset val="186"/>
    </font>
    <font>
      <vertAlign val="superscript"/>
      <sz val="8"/>
      <color theme="1"/>
      <name val="Arial"/>
      <family val="2"/>
      <charset val="186"/>
    </font>
    <font>
      <b/>
      <sz val="14"/>
      <color theme="1"/>
      <name val="Calibri"/>
      <family val="2"/>
      <charset val="186"/>
      <scheme val="minor"/>
    </font>
    <font>
      <b/>
      <sz val="11"/>
      <name val="Calibri"/>
      <family val="2"/>
      <charset val="186"/>
      <scheme val="minor"/>
    </font>
    <font>
      <b/>
      <sz val="11.5"/>
      <color theme="1"/>
      <name val="Times New Roman"/>
      <family val="1"/>
      <charset val="186"/>
    </font>
    <font>
      <b/>
      <sz val="10"/>
      <color theme="1"/>
      <name val="Arial"/>
      <family val="2"/>
      <charset val="186"/>
    </font>
    <font>
      <b/>
      <sz val="9"/>
      <color theme="1"/>
      <name val="Times New Roman"/>
      <family val="1"/>
      <charset val="186"/>
    </font>
  </fonts>
  <fills count="16">
    <fill>
      <patternFill patternType="none"/>
    </fill>
    <fill>
      <patternFill patternType="gray125"/>
    </fill>
    <fill>
      <patternFill patternType="solid">
        <fgColor indexed="26"/>
        <bgColor indexed="42"/>
      </patternFill>
    </fill>
    <fill>
      <patternFill patternType="solid">
        <fgColor indexed="42"/>
        <bgColor indexed="41"/>
      </patternFill>
    </fill>
    <fill>
      <patternFill patternType="solid">
        <fgColor rgb="FFFFFFCC"/>
      </patternFill>
    </fill>
    <fill>
      <patternFill patternType="solid">
        <fgColor theme="6"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EFEFEF"/>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rgb="FFFFFF00"/>
        <bgColor indexed="64"/>
      </patternFill>
    </fill>
  </fills>
  <borders count="100">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diagonalUp="1" diagonalDown="1">
      <left style="thin">
        <color indexed="64"/>
      </left>
      <right style="thin">
        <color indexed="64"/>
      </right>
      <top style="thin">
        <color indexed="64"/>
      </top>
      <bottom/>
      <diagonal style="thin">
        <color indexed="64"/>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diagonalUp="1" diagonalDown="1">
      <left style="thin">
        <color indexed="64"/>
      </left>
      <right style="thin">
        <color indexed="64"/>
      </right>
      <top style="medium">
        <color indexed="64"/>
      </top>
      <bottom style="medium">
        <color indexed="64"/>
      </bottom>
      <diagonal style="thin">
        <color indexed="64"/>
      </diagonal>
    </border>
    <border diagonalUp="1" diagonalDown="1">
      <left style="thin">
        <color indexed="64"/>
      </left>
      <right style="medium">
        <color indexed="64"/>
      </right>
      <top style="medium">
        <color indexed="64"/>
      </top>
      <bottom style="medium">
        <color indexed="64"/>
      </bottom>
      <diagonal style="thin">
        <color indexed="64"/>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thin">
        <color indexed="64"/>
      </top>
      <bottom style="medium">
        <color indexed="64"/>
      </bottom>
      <diagonal style="thin">
        <color indexed="64"/>
      </diagonal>
    </border>
    <border diagonalUp="1" diagonalDown="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Up="1" diagonalDown="1">
      <left style="medium">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diagonalDown="1">
      <left style="medium">
        <color indexed="64"/>
      </left>
      <right style="thin">
        <color indexed="64"/>
      </right>
      <top style="medium">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diagonalUp="1" diagonalDown="1">
      <left style="thin">
        <color indexed="64"/>
      </left>
      <right style="medium">
        <color indexed="64"/>
      </right>
      <top style="medium">
        <color indexed="64"/>
      </top>
      <bottom style="thin">
        <color indexed="64"/>
      </bottom>
      <diagonal style="thin">
        <color indexed="64"/>
      </diagonal>
    </border>
    <border diagonalUp="1" diagonalDown="1">
      <left style="medium">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top style="medium">
        <color indexed="64"/>
      </top>
      <bottom/>
      <diagonal/>
    </border>
    <border>
      <left style="medium">
        <color indexed="64"/>
      </left>
      <right style="thin">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rgb="FFB2B2B2"/>
      </left>
      <right style="thin">
        <color rgb="FFB2B2B2"/>
      </right>
      <top style="thin">
        <color rgb="FFB2B2B2"/>
      </top>
      <bottom style="thin">
        <color rgb="FFB2B2B2"/>
      </bottom>
      <diagonal/>
    </border>
  </borders>
  <cellStyleXfs count="13">
    <xf numFmtId="0" fontId="0" fillId="0" borderId="0"/>
    <xf numFmtId="0" fontId="48" fillId="0" borderId="0"/>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46" fillId="0" borderId="0"/>
    <xf numFmtId="0" fontId="49" fillId="0" borderId="0"/>
    <xf numFmtId="0" fontId="45" fillId="0" borderId="0"/>
    <xf numFmtId="0" fontId="50" fillId="0" borderId="0"/>
    <xf numFmtId="0" fontId="47" fillId="0" borderId="0"/>
    <xf numFmtId="0" fontId="50" fillId="0" borderId="0"/>
    <xf numFmtId="0" fontId="47" fillId="0" borderId="0"/>
    <xf numFmtId="0" fontId="50" fillId="4" borderId="99" applyNumberFormat="0" applyFont="0" applyAlignment="0" applyProtection="0"/>
    <xf numFmtId="0" fontId="48" fillId="2" borderId="1"/>
  </cellStyleXfs>
  <cellXfs count="1238">
    <xf numFmtId="0" fontId="0" fillId="0" borderId="0" xfId="0"/>
    <xf numFmtId="0" fontId="55" fillId="0" borderId="0" xfId="0" applyFont="1"/>
    <xf numFmtId="0" fontId="55" fillId="0" borderId="0" xfId="0" applyFont="1" applyAlignment="1">
      <alignment horizontal="left" vertical="top"/>
    </xf>
    <xf numFmtId="0" fontId="55" fillId="0" borderId="2" xfId="0" applyFont="1" applyBorder="1" applyAlignment="1">
      <alignment horizontal="left" vertical="top"/>
    </xf>
    <xf numFmtId="0" fontId="55" fillId="0" borderId="0" xfId="0" applyFont="1" applyAlignment="1">
      <alignment horizontal="right"/>
    </xf>
    <xf numFmtId="0" fontId="55" fillId="0" borderId="0" xfId="0" applyFont="1" applyAlignment="1">
      <alignment vertical="center"/>
    </xf>
    <xf numFmtId="49" fontId="0" fillId="0" borderId="3" xfId="0" applyNumberFormat="1" applyBorder="1" applyAlignment="1">
      <alignment horizontal="center"/>
    </xf>
    <xf numFmtId="0" fontId="56" fillId="0" borderId="4" xfId="0" applyFont="1" applyBorder="1" applyAlignment="1">
      <alignment vertical="top" wrapText="1"/>
    </xf>
    <xf numFmtId="0" fontId="56" fillId="0" borderId="5" xfId="0" applyFont="1" applyBorder="1" applyAlignment="1">
      <alignment vertical="top" wrapText="1"/>
    </xf>
    <xf numFmtId="49" fontId="56" fillId="0" borderId="6" xfId="0" applyNumberFormat="1" applyFont="1" applyBorder="1" applyAlignment="1">
      <alignment horizontal="center" vertical="top" wrapText="1"/>
    </xf>
    <xf numFmtId="0" fontId="56" fillId="0" borderId="7" xfId="0" applyFont="1" applyBorder="1" applyAlignment="1">
      <alignment vertical="top" wrapText="1"/>
    </xf>
    <xf numFmtId="49" fontId="56" fillId="0" borderId="8" xfId="0" applyNumberFormat="1" applyFont="1" applyBorder="1" applyAlignment="1">
      <alignment horizontal="center" vertical="top" wrapText="1"/>
    </xf>
    <xf numFmtId="0" fontId="0" fillId="0" borderId="0" xfId="0" applyAlignment="1">
      <alignment horizontal="center"/>
    </xf>
    <xf numFmtId="0" fontId="0" fillId="0" borderId="0" xfId="0" applyAlignment="1">
      <alignment horizontal="center" vertical="center" wrapText="1"/>
    </xf>
    <xf numFmtId="0" fontId="57" fillId="0" borderId="5" xfId="0" applyFont="1" applyBorder="1" applyAlignment="1">
      <alignment vertical="top" wrapText="1"/>
    </xf>
    <xf numFmtId="0" fontId="57" fillId="0" borderId="7" xfId="0" applyFont="1" applyBorder="1" applyAlignment="1">
      <alignment vertical="top" wrapText="1"/>
    </xf>
    <xf numFmtId="0" fontId="58" fillId="0" borderId="9" xfId="0" applyFont="1" applyBorder="1" applyAlignment="1">
      <alignment vertical="top" wrapText="1"/>
    </xf>
    <xf numFmtId="49" fontId="56" fillId="0" borderId="3" xfId="0" applyNumberFormat="1" applyFont="1" applyBorder="1" applyAlignment="1">
      <alignment horizontal="center" vertical="top" wrapText="1"/>
    </xf>
    <xf numFmtId="49" fontId="56" fillId="0" borderId="10" xfId="0" applyNumberFormat="1" applyFont="1" applyBorder="1" applyAlignment="1">
      <alignment horizontal="center" vertical="top" wrapText="1"/>
    </xf>
    <xf numFmtId="0" fontId="59" fillId="0" borderId="0" xfId="0" applyFont="1"/>
    <xf numFmtId="0" fontId="0" fillId="0" borderId="11" xfId="0" applyBorder="1" applyAlignment="1">
      <alignment wrapText="1"/>
    </xf>
    <xf numFmtId="0" fontId="53" fillId="0" borderId="12" xfId="0" applyFont="1" applyBorder="1" applyAlignment="1">
      <alignment wrapText="1"/>
    </xf>
    <xf numFmtId="0" fontId="53" fillId="0" borderId="13" xfId="0" applyFont="1" applyBorder="1" applyAlignment="1">
      <alignment wrapText="1"/>
    </xf>
    <xf numFmtId="0" fontId="53" fillId="0" borderId="14" xfId="0" applyFont="1" applyBorder="1" applyAlignment="1">
      <alignment wrapText="1"/>
    </xf>
    <xf numFmtId="0" fontId="0" fillId="0" borderId="15" xfId="0" applyBorder="1" applyAlignment="1">
      <alignment wrapText="1"/>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49" fontId="0" fillId="0" borderId="0" xfId="0" applyNumberFormat="1"/>
    <xf numFmtId="0" fontId="55" fillId="0" borderId="2" xfId="0" applyFont="1" applyBorder="1" applyAlignment="1">
      <alignment horizontal="left"/>
    </xf>
    <xf numFmtId="0" fontId="53" fillId="0" borderId="0" xfId="0" applyFont="1" applyAlignment="1">
      <alignment wrapText="1"/>
    </xf>
    <xf numFmtId="0" fontId="9" fillId="0" borderId="0" xfId="0" applyFont="1" applyAlignment="1">
      <alignment vertical="top" wrapText="1"/>
    </xf>
    <xf numFmtId="0" fontId="7" fillId="0" borderId="0" xfId="0" applyFont="1" applyAlignment="1">
      <alignment vertical="center" wrapText="1"/>
    </xf>
    <xf numFmtId="0" fontId="7" fillId="0" borderId="0" xfId="0" applyFont="1" applyAlignment="1">
      <alignment vertical="top"/>
    </xf>
    <xf numFmtId="0" fontId="55" fillId="0" borderId="0" xfId="0" applyFont="1" applyAlignment="1">
      <alignment vertical="center" wrapText="1"/>
    </xf>
    <xf numFmtId="0" fontId="55" fillId="0" borderId="0" xfId="0" applyFont="1" applyAlignment="1">
      <alignment wrapText="1"/>
    </xf>
    <xf numFmtId="0" fontId="7" fillId="0" borderId="0" xfId="0" applyFont="1" applyAlignment="1">
      <alignment vertical="top" wrapText="1"/>
    </xf>
    <xf numFmtId="0" fontId="55" fillId="0" borderId="0" xfId="0" applyFont="1" applyAlignment="1">
      <alignment vertical="top" wrapText="1"/>
    </xf>
    <xf numFmtId="49" fontId="55" fillId="0" borderId="0" xfId="0" applyNumberFormat="1" applyFont="1" applyAlignment="1">
      <alignment wrapText="1"/>
    </xf>
    <xf numFmtId="49" fontId="55" fillId="0" borderId="0" xfId="0" applyNumberFormat="1" applyFont="1" applyAlignment="1">
      <alignment vertical="top"/>
    </xf>
    <xf numFmtId="0" fontId="0" fillId="0" borderId="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57" fillId="0" borderId="4" xfId="0" applyFont="1" applyBorder="1" applyAlignment="1">
      <alignment horizontal="left" vertical="center" wrapText="1"/>
    </xf>
    <xf numFmtId="49" fontId="0" fillId="0" borderId="10" xfId="0" applyNumberFormat="1" applyBorder="1"/>
    <xf numFmtId="0" fontId="0" fillId="0" borderId="23" xfId="0" applyBorder="1"/>
    <xf numFmtId="0" fontId="57" fillId="0" borderId="5" xfId="0" applyFont="1" applyBorder="1" applyAlignment="1">
      <alignment horizontal="left" vertical="center" wrapText="1"/>
    </xf>
    <xf numFmtId="49" fontId="0" fillId="0" borderId="6" xfId="0" applyNumberFormat="1" applyBorder="1"/>
    <xf numFmtId="0" fontId="0" fillId="0" borderId="24" xfId="0" applyBorder="1" applyAlignment="1">
      <alignment horizontal="right" wrapText="1"/>
    </xf>
    <xf numFmtId="0" fontId="57" fillId="0" borderId="5" xfId="0" applyFont="1" applyBorder="1" applyAlignment="1">
      <alignment horizontal="left" vertical="top" wrapText="1"/>
    </xf>
    <xf numFmtId="0" fontId="57" fillId="0" borderId="7" xfId="0" applyFont="1" applyBorder="1" applyAlignment="1">
      <alignment horizontal="left" vertical="top" wrapText="1"/>
    </xf>
    <xf numFmtId="49" fontId="0" fillId="0" borderId="8" xfId="0" applyNumberFormat="1" applyBorder="1"/>
    <xf numFmtId="0" fontId="0" fillId="0" borderId="25" xfId="0" applyBorder="1"/>
    <xf numFmtId="0" fontId="0" fillId="0" borderId="26" xfId="0" applyBorder="1"/>
    <xf numFmtId="0" fontId="0" fillId="0" borderId="11" xfId="0" applyBorder="1"/>
    <xf numFmtId="0" fontId="57" fillId="0" borderId="27" xfId="0" applyFont="1" applyBorder="1" applyAlignment="1">
      <alignment horizontal="left" vertical="top" wrapText="1"/>
    </xf>
    <xf numFmtId="49" fontId="0" fillId="0" borderId="28" xfId="0" applyNumberFormat="1" applyBorder="1"/>
    <xf numFmtId="0" fontId="0" fillId="0" borderId="29" xfId="0" applyBorder="1" applyAlignment="1">
      <alignment horizontal="right" wrapText="1"/>
    </xf>
    <xf numFmtId="0" fontId="0" fillId="0" borderId="30" xfId="0" applyBorder="1"/>
    <xf numFmtId="49" fontId="0" fillId="0" borderId="3" xfId="0" applyNumberFormat="1" applyBorder="1"/>
    <xf numFmtId="0" fontId="0" fillId="0" borderId="31" xfId="0" applyBorder="1"/>
    <xf numFmtId="0" fontId="0" fillId="0" borderId="32" xfId="0" applyBorder="1" applyAlignment="1">
      <alignment horizontal="right" wrapText="1"/>
    </xf>
    <xf numFmtId="0" fontId="0" fillId="0" borderId="20" xfId="0" applyBorder="1"/>
    <xf numFmtId="0" fontId="0" fillId="0" borderId="33" xfId="0" applyBorder="1" applyAlignment="1">
      <alignment horizontal="right" wrapText="1"/>
    </xf>
    <xf numFmtId="0" fontId="60" fillId="0" borderId="0" xfId="0" applyFont="1" applyAlignment="1">
      <alignment vertical="center"/>
    </xf>
    <xf numFmtId="0" fontId="60" fillId="0" borderId="0" xfId="0" applyFont="1" applyAlignment="1">
      <alignment vertical="center" wrapText="1"/>
    </xf>
    <xf numFmtId="0" fontId="57" fillId="0" borderId="0" xfId="0" applyFont="1" applyAlignment="1">
      <alignment horizontal="left" vertical="top" wrapText="1"/>
    </xf>
    <xf numFmtId="0" fontId="0" fillId="0" borderId="0" xfId="0" applyAlignment="1">
      <alignment horizontal="right" wrapText="1"/>
    </xf>
    <xf numFmtId="0" fontId="58" fillId="0" borderId="0" xfId="0" applyFont="1" applyAlignment="1">
      <alignment vertical="top" wrapText="1"/>
    </xf>
    <xf numFmtId="0" fontId="0" fillId="0" borderId="13" xfId="0" applyBorder="1" applyAlignment="1">
      <alignment horizontal="right"/>
    </xf>
    <xf numFmtId="0" fontId="0" fillId="0" borderId="11" xfId="0" applyBorder="1" applyAlignment="1">
      <alignment horizontal="right"/>
    </xf>
    <xf numFmtId="0" fontId="0" fillId="0" borderId="18" xfId="0" applyBorder="1" applyAlignment="1">
      <alignment horizontal="right"/>
    </xf>
    <xf numFmtId="0" fontId="9" fillId="0" borderId="0" xfId="0" applyFont="1" applyAlignment="1">
      <alignment vertical="top"/>
    </xf>
    <xf numFmtId="0" fontId="0" fillId="0" borderId="34" xfId="0" applyBorder="1" applyAlignment="1">
      <alignment horizontal="right" wrapText="1"/>
    </xf>
    <xf numFmtId="0" fontId="0" fillId="0" borderId="35" xfId="0" applyBorder="1" applyAlignment="1">
      <alignment horizontal="right" wrapText="1"/>
    </xf>
    <xf numFmtId="0" fontId="0" fillId="0" borderId="36" xfId="0" applyBorder="1" applyAlignment="1">
      <alignment horizontal="right" wrapText="1"/>
    </xf>
    <xf numFmtId="0" fontId="61" fillId="0" borderId="9" xfId="0" applyFont="1" applyBorder="1" applyAlignment="1">
      <alignment horizontal="center" vertical="top" wrapText="1"/>
    </xf>
    <xf numFmtId="0" fontId="61" fillId="0" borderId="3" xfId="0" applyFont="1" applyBorder="1" applyAlignment="1">
      <alignment horizontal="center" vertical="top" wrapText="1"/>
    </xf>
    <xf numFmtId="0" fontId="61" fillId="0" borderId="20" xfId="0" applyFont="1" applyBorder="1" applyAlignment="1">
      <alignment horizontal="center" vertical="top" wrapText="1"/>
    </xf>
    <xf numFmtId="0" fontId="61" fillId="0" borderId="21" xfId="0" applyFont="1" applyBorder="1" applyAlignment="1">
      <alignment horizontal="center" vertical="top" wrapText="1"/>
    </xf>
    <xf numFmtId="0" fontId="61" fillId="0" borderId="22" xfId="0" applyFont="1" applyBorder="1" applyAlignment="1">
      <alignment horizontal="center" vertical="top" wrapText="1"/>
    </xf>
    <xf numFmtId="0" fontId="58" fillId="0" borderId="37" xfId="0" applyFont="1" applyBorder="1" applyAlignment="1">
      <alignment vertical="top" wrapText="1"/>
    </xf>
    <xf numFmtId="0" fontId="57" fillId="0" borderId="38" xfId="0" applyFont="1" applyBorder="1" applyAlignment="1">
      <alignment horizontal="center" vertical="top" wrapText="1"/>
    </xf>
    <xf numFmtId="0" fontId="62" fillId="0" borderId="13" xfId="0" applyFont="1" applyBorder="1" applyAlignment="1">
      <alignment horizontal="right"/>
    </xf>
    <xf numFmtId="0" fontId="57" fillId="0" borderId="6" xfId="0" applyFont="1" applyBorder="1" applyAlignment="1">
      <alignment horizontal="center" vertical="top" wrapText="1"/>
    </xf>
    <xf numFmtId="0" fontId="62" fillId="0" borderId="26" xfId="0" applyFont="1" applyBorder="1" applyAlignment="1">
      <alignment horizontal="right"/>
    </xf>
    <xf numFmtId="0" fontId="57" fillId="0" borderId="8" xfId="0" applyFont="1" applyBorder="1" applyAlignment="1">
      <alignment horizontal="center" vertical="top" wrapText="1"/>
    </xf>
    <xf numFmtId="0" fontId="0" fillId="0" borderId="39" xfId="0" applyBorder="1" applyAlignment="1">
      <alignment horizontal="right"/>
    </xf>
    <xf numFmtId="0" fontId="57" fillId="0" borderId="3" xfId="0" applyFont="1" applyBorder="1" applyAlignment="1">
      <alignment horizontal="center" vertical="top" wrapText="1"/>
    </xf>
    <xf numFmtId="0" fontId="58" fillId="0" borderId="40" xfId="0" applyFont="1" applyBorder="1" applyAlignment="1">
      <alignment vertical="top" wrapText="1"/>
    </xf>
    <xf numFmtId="0" fontId="57" fillId="0" borderId="41" xfId="0" applyFont="1" applyBorder="1" applyAlignment="1">
      <alignment horizontal="center" vertical="top" wrapText="1"/>
    </xf>
    <xf numFmtId="0" fontId="63" fillId="0" borderId="42" xfId="0" applyFont="1" applyBorder="1" applyAlignment="1">
      <alignment vertical="top" wrapText="1"/>
    </xf>
    <xf numFmtId="0" fontId="57" fillId="0" borderId="43" xfId="0" applyFont="1" applyBorder="1" applyAlignment="1">
      <alignment horizontal="center" vertical="top" wrapText="1"/>
    </xf>
    <xf numFmtId="0" fontId="0" fillId="0" borderId="44" xfId="0" applyBorder="1"/>
    <xf numFmtId="0" fontId="11" fillId="0" borderId="0" xfId="0" applyFont="1" applyAlignment="1">
      <alignment vertical="top" wrapText="1"/>
    </xf>
    <xf numFmtId="14" fontId="55" fillId="0" borderId="0" xfId="0" applyNumberFormat="1" applyFont="1"/>
    <xf numFmtId="0" fontId="50" fillId="0" borderId="0" xfId="9"/>
    <xf numFmtId="0" fontId="61" fillId="0" borderId="0" xfId="9" applyFont="1"/>
    <xf numFmtId="49" fontId="61" fillId="0" borderId="0" xfId="9" applyNumberFormat="1" applyFont="1" applyAlignment="1">
      <alignment horizontal="center"/>
    </xf>
    <xf numFmtId="0" fontId="61" fillId="0" borderId="22" xfId="9" applyFont="1" applyBorder="1"/>
    <xf numFmtId="0" fontId="61" fillId="0" borderId="21" xfId="9" applyFont="1" applyBorder="1"/>
    <xf numFmtId="0" fontId="61" fillId="0" borderId="45" xfId="9" applyFont="1" applyBorder="1"/>
    <xf numFmtId="0" fontId="61" fillId="0" borderId="11" xfId="9" applyFont="1" applyBorder="1"/>
    <xf numFmtId="0" fontId="61" fillId="0" borderId="46" xfId="9" applyFont="1" applyBorder="1"/>
    <xf numFmtId="0" fontId="61" fillId="0" borderId="47" xfId="9" applyFont="1" applyBorder="1"/>
    <xf numFmtId="0" fontId="61" fillId="0" borderId="19" xfId="9" applyFont="1" applyBorder="1" applyAlignment="1">
      <alignment horizontal="center" vertical="center"/>
    </xf>
    <xf numFmtId="0" fontId="61" fillId="0" borderId="18" xfId="9" applyFont="1" applyBorder="1" applyAlignment="1">
      <alignment horizontal="center" vertical="center"/>
    </xf>
    <xf numFmtId="0" fontId="61" fillId="0" borderId="11" xfId="9" applyFont="1" applyBorder="1" applyAlignment="1">
      <alignment horizontal="center" vertical="top"/>
    </xf>
    <xf numFmtId="0" fontId="61" fillId="0" borderId="11" xfId="9" applyFont="1" applyBorder="1" applyAlignment="1">
      <alignment horizontal="center" vertical="center"/>
    </xf>
    <xf numFmtId="49" fontId="61" fillId="0" borderId="0" xfId="9" applyNumberFormat="1" applyFont="1" applyAlignment="1">
      <alignment horizontal="center" vertical="center"/>
    </xf>
    <xf numFmtId="0" fontId="7" fillId="0" borderId="0" xfId="9" applyFont="1" applyAlignment="1">
      <alignment vertical="center" wrapText="1"/>
    </xf>
    <xf numFmtId="0" fontId="7" fillId="0" borderId="2" xfId="9" applyFont="1" applyBorder="1" applyAlignment="1">
      <alignment vertical="center" wrapText="1"/>
    </xf>
    <xf numFmtId="0" fontId="7" fillId="0" borderId="2" xfId="9" applyFont="1" applyBorder="1" applyAlignment="1">
      <alignment horizontal="right" vertical="center" wrapText="1"/>
    </xf>
    <xf numFmtId="0" fontId="61" fillId="0" borderId="48" xfId="9" applyFont="1" applyBorder="1"/>
    <xf numFmtId="0" fontId="61" fillId="0" borderId="49" xfId="9" applyFont="1" applyBorder="1"/>
    <xf numFmtId="0" fontId="61" fillId="0" borderId="39" xfId="9" applyFont="1" applyBorder="1" applyAlignment="1">
      <alignment horizontal="center" vertical="center"/>
    </xf>
    <xf numFmtId="0" fontId="61" fillId="0" borderId="23" xfId="9" applyFont="1" applyBorder="1"/>
    <xf numFmtId="0" fontId="61" fillId="0" borderId="26" xfId="9" applyFont="1" applyBorder="1"/>
    <xf numFmtId="0" fontId="61" fillId="0" borderId="30" xfId="9" applyFont="1" applyBorder="1"/>
    <xf numFmtId="0" fontId="61" fillId="0" borderId="20" xfId="9" applyFont="1" applyBorder="1"/>
    <xf numFmtId="0" fontId="61" fillId="0" borderId="8" xfId="9" applyFont="1" applyBorder="1" applyAlignment="1">
      <alignment horizontal="center" vertical="center"/>
    </xf>
    <xf numFmtId="49" fontId="61" fillId="0" borderId="10" xfId="9" applyNumberFormat="1" applyFont="1" applyBorder="1" applyAlignment="1">
      <alignment horizontal="center" vertical="center"/>
    </xf>
    <xf numFmtId="49" fontId="61" fillId="0" borderId="6" xfId="9" applyNumberFormat="1" applyFont="1" applyBorder="1" applyAlignment="1">
      <alignment horizontal="center" vertical="center"/>
    </xf>
    <xf numFmtId="49" fontId="61" fillId="0" borderId="28" xfId="9" applyNumberFormat="1" applyFont="1" applyBorder="1" applyAlignment="1">
      <alignment horizontal="center" vertical="center"/>
    </xf>
    <xf numFmtId="49" fontId="61" fillId="0" borderId="3" xfId="9" applyNumberFormat="1" applyFont="1" applyBorder="1" applyAlignment="1">
      <alignment horizontal="center" vertical="center"/>
    </xf>
    <xf numFmtId="0" fontId="61" fillId="0" borderId="13" xfId="9" applyFont="1" applyBorder="1"/>
    <xf numFmtId="0" fontId="61" fillId="0" borderId="14" xfId="9" applyFont="1" applyBorder="1"/>
    <xf numFmtId="0" fontId="61" fillId="0" borderId="50" xfId="9" applyFont="1" applyBorder="1"/>
    <xf numFmtId="49" fontId="61" fillId="0" borderId="38" xfId="9" applyNumberFormat="1" applyFont="1" applyBorder="1" applyAlignment="1">
      <alignment horizontal="center" vertical="center"/>
    </xf>
    <xf numFmtId="49" fontId="61" fillId="0" borderId="6" xfId="9" applyNumberFormat="1" applyFont="1" applyBorder="1" applyAlignment="1">
      <alignment horizontal="center"/>
    </xf>
    <xf numFmtId="49" fontId="61" fillId="0" borderId="28" xfId="9" applyNumberFormat="1" applyFont="1" applyBorder="1" applyAlignment="1">
      <alignment horizontal="center"/>
    </xf>
    <xf numFmtId="49" fontId="61" fillId="0" borderId="3" xfId="9" applyNumberFormat="1" applyFont="1" applyBorder="1" applyAlignment="1">
      <alignment horizontal="center"/>
    </xf>
    <xf numFmtId="0" fontId="61" fillId="0" borderId="0" xfId="9" applyFont="1" applyAlignment="1">
      <alignment horizontal="left" vertical="top"/>
    </xf>
    <xf numFmtId="0" fontId="61" fillId="0" borderId="0" xfId="9" applyFont="1" applyAlignment="1">
      <alignment vertical="center"/>
    </xf>
    <xf numFmtId="0" fontId="61" fillId="0" borderId="11" xfId="9" applyFont="1" applyBorder="1" applyAlignment="1">
      <alignment vertical="center"/>
    </xf>
    <xf numFmtId="49" fontId="61" fillId="0" borderId="11" xfId="9" applyNumberFormat="1" applyFont="1" applyBorder="1" applyAlignment="1">
      <alignment vertical="center"/>
    </xf>
    <xf numFmtId="0" fontId="7" fillId="0" borderId="0" xfId="9" applyFont="1" applyAlignment="1">
      <alignment vertical="top" wrapText="1"/>
    </xf>
    <xf numFmtId="0" fontId="64" fillId="0" borderId="0" xfId="9" applyFont="1"/>
    <xf numFmtId="0" fontId="61" fillId="0" borderId="51" xfId="9" applyFont="1" applyBorder="1" applyAlignment="1">
      <alignment horizontal="center" vertical="center"/>
    </xf>
    <xf numFmtId="0" fontId="61" fillId="0" borderId="15" xfId="9" applyFont="1" applyBorder="1"/>
    <xf numFmtId="0" fontId="61" fillId="0" borderId="52" xfId="9" applyFont="1" applyBorder="1"/>
    <xf numFmtId="49" fontId="61" fillId="0" borderId="9" xfId="9" applyNumberFormat="1" applyFont="1" applyBorder="1" applyAlignment="1">
      <alignment horizontal="center"/>
    </xf>
    <xf numFmtId="0" fontId="61" fillId="0" borderId="31" xfId="9" applyFont="1" applyBorder="1"/>
    <xf numFmtId="0" fontId="61" fillId="0" borderId="41" xfId="9" applyFont="1" applyBorder="1" applyAlignment="1">
      <alignment horizontal="center" vertical="center"/>
    </xf>
    <xf numFmtId="49" fontId="61" fillId="0" borderId="8" xfId="9" applyNumberFormat="1" applyFont="1" applyBorder="1" applyAlignment="1">
      <alignment horizontal="center"/>
    </xf>
    <xf numFmtId="2" fontId="0" fillId="0" borderId="53" xfId="0" applyNumberFormat="1" applyBorder="1"/>
    <xf numFmtId="2" fontId="0" fillId="0" borderId="54" xfId="0" applyNumberFormat="1" applyBorder="1"/>
    <xf numFmtId="2" fontId="0" fillId="0" borderId="23" xfId="0" applyNumberFormat="1" applyBorder="1"/>
    <xf numFmtId="2" fontId="0" fillId="0" borderId="55" xfId="0" applyNumberFormat="1" applyBorder="1"/>
    <xf numFmtId="2" fontId="0" fillId="0" borderId="56" xfId="0" applyNumberFormat="1" applyBorder="1"/>
    <xf numFmtId="2" fontId="0" fillId="0" borderId="16" xfId="0" applyNumberFormat="1" applyBorder="1" applyAlignment="1">
      <alignment horizontal="right"/>
    </xf>
    <xf numFmtId="2" fontId="0" fillId="0" borderId="34" xfId="0" applyNumberFormat="1" applyBorder="1" applyAlignment="1">
      <alignment horizontal="right" wrapText="1"/>
    </xf>
    <xf numFmtId="2" fontId="0" fillId="0" borderId="19" xfId="0" applyNumberFormat="1" applyBorder="1" applyAlignment="1">
      <alignment horizontal="right"/>
    </xf>
    <xf numFmtId="2" fontId="0" fillId="0" borderId="57" xfId="0" applyNumberFormat="1" applyBorder="1" applyAlignment="1">
      <alignment horizontal="right"/>
    </xf>
    <xf numFmtId="49" fontId="65" fillId="0" borderId="0" xfId="0" applyNumberFormat="1" applyFont="1" applyAlignment="1">
      <alignment wrapText="1"/>
    </xf>
    <xf numFmtId="49" fontId="65" fillId="0" borderId="0" xfId="0" applyNumberFormat="1" applyFont="1"/>
    <xf numFmtId="0" fontId="9" fillId="0" borderId="0" xfId="0" applyFont="1" applyAlignment="1">
      <alignment horizontal="center" vertical="top" wrapText="1"/>
    </xf>
    <xf numFmtId="0" fontId="55" fillId="0" borderId="0" xfId="0" applyFont="1" applyAlignment="1">
      <alignment horizontal="center" vertical="center" wrapText="1"/>
    </xf>
    <xf numFmtId="0" fontId="7" fillId="0" borderId="58" xfId="0" applyFont="1" applyBorder="1" applyAlignment="1">
      <alignment horizontal="center" vertical="top"/>
    </xf>
    <xf numFmtId="0" fontId="55" fillId="0" borderId="2" xfId="0" applyFont="1" applyBorder="1" applyAlignment="1">
      <alignment horizontal="center" vertical="top"/>
    </xf>
    <xf numFmtId="0" fontId="7" fillId="0" borderId="0" xfId="0" applyFont="1" applyAlignment="1">
      <alignment horizontal="right" vertical="top" wrapText="1"/>
    </xf>
    <xf numFmtId="0" fontId="55" fillId="0" borderId="0" xfId="0" applyFont="1" applyAlignment="1">
      <alignment horizontal="right" vertical="top" wrapText="1"/>
    </xf>
    <xf numFmtId="0" fontId="56" fillId="0" borderId="45" xfId="0" applyFont="1" applyBorder="1" applyAlignment="1">
      <alignment horizontal="center" vertical="center" wrapText="1"/>
    </xf>
    <xf numFmtId="0" fontId="66" fillId="0" borderId="45" xfId="0" applyFont="1" applyBorder="1" applyAlignment="1">
      <alignment horizontal="center" vertical="top" wrapText="1"/>
    </xf>
    <xf numFmtId="0" fontId="56" fillId="0" borderId="45" xfId="0" applyFont="1" applyBorder="1" applyAlignment="1">
      <alignment horizontal="center" vertical="top" wrapText="1"/>
    </xf>
    <xf numFmtId="0" fontId="56" fillId="0" borderId="59" xfId="0" applyFont="1" applyBorder="1" applyAlignment="1">
      <alignment horizontal="center" vertical="top" wrapText="1"/>
    </xf>
    <xf numFmtId="0" fontId="56" fillId="0" borderId="9" xfId="0" applyFont="1" applyBorder="1" applyAlignment="1">
      <alignment horizontal="center" vertical="top" wrapText="1"/>
    </xf>
    <xf numFmtId="0" fontId="56" fillId="0" borderId="60" xfId="0" applyFont="1" applyBorder="1" applyAlignment="1">
      <alignment horizontal="center" vertical="top" wrapText="1"/>
    </xf>
    <xf numFmtId="0" fontId="56" fillId="0" borderId="61" xfId="0" applyFont="1" applyBorder="1" applyAlignment="1">
      <alignment horizontal="center" vertical="top" wrapText="1"/>
    </xf>
    <xf numFmtId="0" fontId="56" fillId="0" borderId="62" xfId="0" applyFont="1" applyBorder="1" applyAlignment="1">
      <alignment horizontal="center" vertical="top" wrapText="1"/>
    </xf>
    <xf numFmtId="0" fontId="60" fillId="0" borderId="12" xfId="0" applyFont="1" applyBorder="1"/>
    <xf numFmtId="0" fontId="60" fillId="0" borderId="13" xfId="0" applyFont="1" applyBorder="1"/>
    <xf numFmtId="0" fontId="60" fillId="0" borderId="14" xfId="0" applyFont="1" applyBorder="1"/>
    <xf numFmtId="0" fontId="60" fillId="0" borderId="15" xfId="0" applyFont="1" applyBorder="1"/>
    <xf numFmtId="0" fontId="60" fillId="0" borderId="11" xfId="0" applyFont="1" applyBorder="1"/>
    <xf numFmtId="0" fontId="60" fillId="0" borderId="16" xfId="0" applyFont="1" applyBorder="1"/>
    <xf numFmtId="0" fontId="60" fillId="0" borderId="17" xfId="0" applyFont="1" applyBorder="1"/>
    <xf numFmtId="0" fontId="60" fillId="0" borderId="18" xfId="0" applyFont="1" applyBorder="1"/>
    <xf numFmtId="0" fontId="60" fillId="0" borderId="19" xfId="0" applyFont="1" applyBorder="1"/>
    <xf numFmtId="0" fontId="55" fillId="0" borderId="0" xfId="9" applyFont="1" applyAlignment="1">
      <alignment vertical="center"/>
    </xf>
    <xf numFmtId="0" fontId="7" fillId="0" borderId="0" xfId="0" applyFont="1" applyAlignment="1">
      <alignment horizontal="left" vertical="top"/>
    </xf>
    <xf numFmtId="0" fontId="61" fillId="0" borderId="0" xfId="9" applyFont="1" applyAlignment="1">
      <alignment horizontal="right" vertical="center"/>
    </xf>
    <xf numFmtId="0" fontId="61" fillId="0" borderId="0" xfId="9" applyFont="1" applyAlignment="1">
      <alignment horizontal="right"/>
    </xf>
    <xf numFmtId="0" fontId="50" fillId="0" borderId="0" xfId="9" applyAlignment="1">
      <alignment vertical="center"/>
    </xf>
    <xf numFmtId="0" fontId="0" fillId="0" borderId="12" xfId="0" applyBorder="1"/>
    <xf numFmtId="0" fontId="0" fillId="0" borderId="50" xfId="0" applyBorder="1"/>
    <xf numFmtId="0" fontId="0" fillId="0" borderId="63" xfId="0" applyBorder="1"/>
    <xf numFmtId="0" fontId="0" fillId="0" borderId="53" xfId="0" applyBorder="1"/>
    <xf numFmtId="0" fontId="0" fillId="0" borderId="64" xfId="0" applyBorder="1"/>
    <xf numFmtId="0" fontId="0" fillId="0" borderId="54" xfId="0" applyBorder="1"/>
    <xf numFmtId="0" fontId="57" fillId="0" borderId="30" xfId="0" applyFont="1" applyBorder="1" applyAlignment="1">
      <alignment horizontal="center" vertical="top" wrapText="1"/>
    </xf>
    <xf numFmtId="0" fontId="57" fillId="0" borderId="45" xfId="0" applyFont="1" applyBorder="1" applyAlignment="1">
      <alignment horizontal="center" vertical="top" wrapText="1"/>
    </xf>
    <xf numFmtId="49" fontId="57" fillId="0" borderId="9" xfId="0" applyNumberFormat="1" applyFont="1" applyBorder="1" applyAlignment="1">
      <alignment horizontal="center" vertical="top" wrapText="1"/>
    </xf>
    <xf numFmtId="49" fontId="57" fillId="0" borderId="3" xfId="0" applyNumberFormat="1" applyFont="1" applyBorder="1" applyAlignment="1">
      <alignment horizontal="center" vertical="top" wrapText="1"/>
    </xf>
    <xf numFmtId="0" fontId="57" fillId="0" borderId="20" xfId="0" applyFont="1" applyBorder="1" applyAlignment="1">
      <alignment horizontal="center" vertical="top" wrapText="1"/>
    </xf>
    <xf numFmtId="0" fontId="57" fillId="0" borderId="21" xfId="0" applyFont="1" applyBorder="1" applyAlignment="1">
      <alignment horizontal="center" vertical="top" wrapText="1"/>
    </xf>
    <xf numFmtId="0" fontId="57" fillId="0" borderId="22" xfId="0" applyFont="1" applyBorder="1" applyAlignment="1">
      <alignment horizontal="center" vertical="top" wrapText="1"/>
    </xf>
    <xf numFmtId="0" fontId="57" fillId="0" borderId="4" xfId="0" applyFont="1" applyBorder="1" applyAlignment="1">
      <alignment vertical="top" wrapText="1"/>
    </xf>
    <xf numFmtId="49" fontId="57" fillId="0" borderId="10" xfId="0" applyNumberFormat="1" applyFont="1" applyBorder="1" applyAlignment="1">
      <alignment horizontal="center" vertical="center" wrapText="1"/>
    </xf>
    <xf numFmtId="49" fontId="57" fillId="0" borderId="6" xfId="0" applyNumberFormat="1" applyFont="1" applyBorder="1" applyAlignment="1">
      <alignment horizontal="center" vertical="center" wrapText="1"/>
    </xf>
    <xf numFmtId="49" fontId="57" fillId="0" borderId="8" xfId="0" applyNumberFormat="1" applyFont="1" applyBorder="1" applyAlignment="1">
      <alignment horizontal="center" vertical="center" wrapText="1"/>
    </xf>
    <xf numFmtId="0" fontId="56" fillId="0" borderId="0" xfId="0" applyFont="1" applyAlignment="1">
      <alignment vertical="top" wrapText="1"/>
    </xf>
    <xf numFmtId="49" fontId="56" fillId="0" borderId="0" xfId="0" applyNumberFormat="1" applyFont="1" applyAlignment="1">
      <alignment horizontal="center" vertical="top" wrapText="1"/>
    </xf>
    <xf numFmtId="0" fontId="60" fillId="0" borderId="0" xfId="0" applyFont="1"/>
    <xf numFmtId="0" fontId="54" fillId="0" borderId="0" xfId="9" applyFont="1"/>
    <xf numFmtId="2" fontId="0" fillId="0" borderId="0" xfId="0" applyNumberFormat="1"/>
    <xf numFmtId="2" fontId="67" fillId="0" borderId="0" xfId="0" applyNumberFormat="1" applyFont="1" applyAlignment="1">
      <alignment horizontal="center" wrapText="1"/>
    </xf>
    <xf numFmtId="0" fontId="68" fillId="0" borderId="0" xfId="0" applyFont="1"/>
    <xf numFmtId="49" fontId="60" fillId="0" borderId="0" xfId="0" applyNumberFormat="1" applyFont="1"/>
    <xf numFmtId="164" fontId="0" fillId="0" borderId="0" xfId="0" applyNumberFormat="1"/>
    <xf numFmtId="164" fontId="69" fillId="0" borderId="0" xfId="0" applyNumberFormat="1" applyFont="1"/>
    <xf numFmtId="164" fontId="51" fillId="0" borderId="0" xfId="2" applyNumberFormat="1" applyAlignment="1" applyProtection="1">
      <alignment horizontal="left" wrapText="1"/>
    </xf>
    <xf numFmtId="164" fontId="70" fillId="0" borderId="0" xfId="0" applyNumberFormat="1" applyFont="1" applyAlignment="1">
      <alignment wrapText="1"/>
    </xf>
    <xf numFmtId="164" fontId="62" fillId="0" borderId="0" xfId="0" applyNumberFormat="1" applyFont="1"/>
    <xf numFmtId="0" fontId="57" fillId="0" borderId="45" xfId="0" applyFont="1" applyBorder="1" applyAlignment="1">
      <alignment horizontal="center" vertical="center" wrapText="1"/>
    </xf>
    <xf numFmtId="0" fontId="71" fillId="0" borderId="18" xfId="0" applyFont="1" applyBorder="1" applyAlignment="1">
      <alignment horizontal="center" vertical="center"/>
    </xf>
    <xf numFmtId="10" fontId="0" fillId="0" borderId="11" xfId="0" applyNumberFormat="1" applyBorder="1" applyAlignment="1">
      <alignment wrapText="1"/>
    </xf>
    <xf numFmtId="2" fontId="0" fillId="5" borderId="11" xfId="0" applyNumberFormat="1" applyFill="1" applyBorder="1" applyAlignment="1">
      <alignment wrapText="1"/>
    </xf>
    <xf numFmtId="0" fontId="0" fillId="0" borderId="11" xfId="0" applyBorder="1" applyAlignment="1">
      <alignment horizontal="center" vertical="center" wrapText="1"/>
    </xf>
    <xf numFmtId="0" fontId="0" fillId="6" borderId="11" xfId="0" applyFill="1" applyBorder="1" applyAlignment="1">
      <alignment horizontal="center" vertical="center" wrapText="1"/>
    </xf>
    <xf numFmtId="0" fontId="0" fillId="0" borderId="24" xfId="0" applyBorder="1" applyAlignment="1">
      <alignment horizontal="center" vertical="center" wrapText="1"/>
    </xf>
    <xf numFmtId="0" fontId="0" fillId="7" borderId="11" xfId="0" applyFill="1" applyBorder="1" applyAlignment="1">
      <alignment horizontal="center" vertical="center"/>
    </xf>
    <xf numFmtId="0" fontId="72" fillId="0" borderId="0" xfId="0" applyFont="1" applyAlignment="1">
      <alignment horizontal="center" vertical="center"/>
    </xf>
    <xf numFmtId="0" fontId="72" fillId="0" borderId="0" xfId="0" applyFont="1" applyAlignment="1">
      <alignment horizontal="left" vertical="center"/>
    </xf>
    <xf numFmtId="0" fontId="0" fillId="0" borderId="0" xfId="0" applyAlignment="1">
      <alignment horizontal="left"/>
    </xf>
    <xf numFmtId="0" fontId="0" fillId="0" borderId="0" xfId="0" applyAlignment="1">
      <alignment wrapText="1"/>
    </xf>
    <xf numFmtId="2" fontId="22" fillId="6" borderId="11" xfId="0" applyNumberFormat="1" applyFont="1" applyFill="1" applyBorder="1"/>
    <xf numFmtId="2" fontId="57" fillId="0" borderId="24" xfId="0" applyNumberFormat="1" applyFont="1" applyBorder="1" applyAlignment="1">
      <alignment horizontal="right" wrapText="1"/>
    </xf>
    <xf numFmtId="2" fontId="57" fillId="0" borderId="34" xfId="0" applyNumberFormat="1" applyFont="1" applyBorder="1" applyAlignment="1">
      <alignment horizontal="right" wrapText="1"/>
    </xf>
    <xf numFmtId="2" fontId="66" fillId="8" borderId="15" xfId="0" applyNumberFormat="1" applyFont="1" applyFill="1" applyBorder="1" applyAlignment="1" applyProtection="1">
      <alignment wrapText="1"/>
      <protection locked="0"/>
    </xf>
    <xf numFmtId="0" fontId="57" fillId="0" borderId="0" xfId="0" applyFont="1"/>
    <xf numFmtId="0" fontId="58" fillId="7" borderId="0" xfId="0" applyFont="1" applyFill="1"/>
    <xf numFmtId="0" fontId="57" fillId="7" borderId="0" xfId="0" applyFont="1" applyFill="1"/>
    <xf numFmtId="0" fontId="73" fillId="0" borderId="0" xfId="0" applyFont="1" applyAlignment="1">
      <alignment horizontal="left"/>
    </xf>
    <xf numFmtId="0" fontId="57" fillId="7" borderId="11" xfId="0" applyFont="1" applyFill="1" applyBorder="1"/>
    <xf numFmtId="0" fontId="58" fillId="7" borderId="11" xfId="0" applyFont="1" applyFill="1" applyBorder="1"/>
    <xf numFmtId="0" fontId="74" fillId="0" borderId="0" xfId="0" applyFont="1"/>
    <xf numFmtId="49" fontId="57" fillId="0" borderId="0" xfId="0" applyNumberFormat="1" applyFont="1"/>
    <xf numFmtId="0" fontId="57" fillId="0" borderId="0" xfId="0" applyFont="1" applyAlignment="1">
      <alignment horizontal="center"/>
    </xf>
    <xf numFmtId="0" fontId="57" fillId="0" borderId="0" xfId="0" applyFont="1" applyAlignment="1">
      <alignment horizontal="right"/>
    </xf>
    <xf numFmtId="2" fontId="57" fillId="0" borderId="65" xfId="0" applyNumberFormat="1" applyFont="1" applyBorder="1" applyAlignment="1">
      <alignment horizontal="right" wrapText="1"/>
    </xf>
    <xf numFmtId="2" fontId="57" fillId="6" borderId="15" xfId="0" applyNumberFormat="1" applyFont="1" applyFill="1" applyBorder="1"/>
    <xf numFmtId="2" fontId="57" fillId="6" borderId="11" xfId="0" applyNumberFormat="1" applyFont="1" applyFill="1" applyBorder="1"/>
    <xf numFmtId="2" fontId="57" fillId="6" borderId="16" xfId="0" applyNumberFormat="1" applyFont="1" applyFill="1" applyBorder="1"/>
    <xf numFmtId="2" fontId="57" fillId="0" borderId="0" xfId="0" applyNumberFormat="1" applyFont="1"/>
    <xf numFmtId="2" fontId="57" fillId="0" borderId="51" xfId="0" applyNumberFormat="1" applyFont="1" applyBorder="1" applyAlignment="1">
      <alignment horizontal="center"/>
    </xf>
    <xf numFmtId="2" fontId="57" fillId="0" borderId="62" xfId="0" applyNumberFormat="1" applyFont="1" applyBorder="1" applyAlignment="1">
      <alignment horizontal="center"/>
    </xf>
    <xf numFmtId="0" fontId="73" fillId="0" borderId="0" xfId="0" applyFont="1" applyAlignment="1">
      <alignment horizontal="left" vertical="center"/>
    </xf>
    <xf numFmtId="2" fontId="22" fillId="6" borderId="12" xfId="0" applyNumberFormat="1" applyFont="1" applyFill="1" applyBorder="1"/>
    <xf numFmtId="2" fontId="22" fillId="6" borderId="13" xfId="0" applyNumberFormat="1" applyFont="1" applyFill="1" applyBorder="1"/>
    <xf numFmtId="2" fontId="57" fillId="6" borderId="13" xfId="0" applyNumberFormat="1" applyFont="1" applyFill="1" applyBorder="1"/>
    <xf numFmtId="2" fontId="57" fillId="6" borderId="14" xfId="0" applyNumberFormat="1" applyFont="1" applyFill="1" applyBorder="1"/>
    <xf numFmtId="2" fontId="4" fillId="6" borderId="11" xfId="0" applyNumberFormat="1" applyFont="1" applyFill="1" applyBorder="1"/>
    <xf numFmtId="164" fontId="57" fillId="0" borderId="0" xfId="0" applyNumberFormat="1" applyFont="1"/>
    <xf numFmtId="164" fontId="57" fillId="5" borderId="11" xfId="0" applyNumberFormat="1" applyFont="1" applyFill="1" applyBorder="1"/>
    <xf numFmtId="10" fontId="57" fillId="0" borderId="16" xfId="0" applyNumberFormat="1" applyFont="1" applyBorder="1"/>
    <xf numFmtId="164" fontId="75" fillId="0" borderId="0" xfId="0" applyNumberFormat="1" applyFont="1"/>
    <xf numFmtId="10" fontId="57" fillId="0" borderId="19" xfId="0" applyNumberFormat="1" applyFont="1" applyBorder="1"/>
    <xf numFmtId="2" fontId="21" fillId="6" borderId="12" xfId="0" applyNumberFormat="1" applyFont="1" applyFill="1" applyBorder="1"/>
    <xf numFmtId="2" fontId="21" fillId="6" borderId="13" xfId="0" applyNumberFormat="1" applyFont="1" applyFill="1" applyBorder="1"/>
    <xf numFmtId="2" fontId="21" fillId="6" borderId="14" xfId="0" applyNumberFormat="1" applyFont="1" applyFill="1" applyBorder="1"/>
    <xf numFmtId="0" fontId="57" fillId="7" borderId="66" xfId="0" applyFont="1" applyFill="1" applyBorder="1"/>
    <xf numFmtId="0" fontId="57" fillId="7" borderId="67" xfId="0" applyFont="1" applyFill="1" applyBorder="1"/>
    <xf numFmtId="0" fontId="57" fillId="7" borderId="26" xfId="0" applyFont="1" applyFill="1" applyBorder="1" applyAlignment="1">
      <alignment horizontal="left"/>
    </xf>
    <xf numFmtId="2" fontId="57" fillId="9" borderId="15" xfId="0" applyNumberFormat="1" applyFont="1" applyFill="1" applyBorder="1" applyAlignment="1" applyProtection="1">
      <alignment wrapText="1"/>
      <protection locked="0"/>
    </xf>
    <xf numFmtId="2" fontId="60" fillId="10" borderId="11" xfId="0" applyNumberFormat="1" applyFont="1" applyFill="1" applyBorder="1"/>
    <xf numFmtId="0" fontId="76" fillId="0" borderId="11" xfId="0" applyFont="1" applyBorder="1"/>
    <xf numFmtId="2" fontId="57" fillId="9" borderId="11" xfId="0" applyNumberFormat="1" applyFont="1" applyFill="1" applyBorder="1" applyAlignment="1" applyProtection="1">
      <alignment wrapText="1"/>
      <protection locked="0"/>
    </xf>
    <xf numFmtId="2" fontId="57" fillId="6" borderId="11" xfId="0" applyNumberFormat="1" applyFont="1" applyFill="1" applyBorder="1" applyAlignment="1">
      <alignment wrapText="1"/>
    </xf>
    <xf numFmtId="2" fontId="66" fillId="9" borderId="15" xfId="0" applyNumberFormat="1" applyFont="1" applyFill="1" applyBorder="1" applyAlignment="1" applyProtection="1">
      <alignment wrapText="1"/>
      <protection locked="0"/>
    </xf>
    <xf numFmtId="2" fontId="66" fillId="9" borderId="17" xfId="0" applyNumberFormat="1" applyFont="1" applyFill="1" applyBorder="1" applyAlignment="1" applyProtection="1">
      <alignment wrapText="1"/>
      <protection locked="0"/>
    </xf>
    <xf numFmtId="0" fontId="57" fillId="0" borderId="0" xfId="0" applyFont="1" applyAlignment="1">
      <alignment horizontal="center" wrapText="1"/>
    </xf>
    <xf numFmtId="0" fontId="56" fillId="0" borderId="0" xfId="0" applyFont="1" applyAlignment="1">
      <alignment vertical="center" wrapText="1"/>
    </xf>
    <xf numFmtId="0" fontId="77" fillId="0" borderId="15" xfId="0" applyFont="1" applyBorder="1" applyAlignment="1">
      <alignment vertical="center"/>
    </xf>
    <xf numFmtId="2" fontId="74" fillId="0" borderId="0" xfId="0" applyNumberFormat="1" applyFont="1"/>
    <xf numFmtId="2" fontId="60" fillId="0" borderId="11" xfId="0" applyNumberFormat="1" applyFont="1" applyBorder="1"/>
    <xf numFmtId="16" fontId="76" fillId="0" borderId="26" xfId="0" applyNumberFormat="1" applyFont="1" applyBorder="1"/>
    <xf numFmtId="2" fontId="60" fillId="0" borderId="0" xfId="0" applyNumberFormat="1" applyFont="1"/>
    <xf numFmtId="0" fontId="56" fillId="0" borderId="12" xfId="0" applyFont="1" applyBorder="1" applyAlignment="1">
      <alignment vertical="top" wrapText="1"/>
    </xf>
    <xf numFmtId="0" fontId="77" fillId="0" borderId="13" xfId="0" applyFont="1" applyBorder="1" applyAlignment="1">
      <alignment horizontal="center" vertical="center" wrapText="1"/>
    </xf>
    <xf numFmtId="0" fontId="77" fillId="0" borderId="14" xfId="0" applyFont="1" applyBorder="1" applyAlignment="1">
      <alignment horizontal="center" vertical="center" wrapText="1"/>
    </xf>
    <xf numFmtId="0" fontId="56" fillId="9" borderId="11" xfId="0" applyFont="1" applyFill="1" applyBorder="1"/>
    <xf numFmtId="0" fontId="56" fillId="9" borderId="16" xfId="0" applyFont="1" applyFill="1" applyBorder="1"/>
    <xf numFmtId="49" fontId="56" fillId="0" borderId="11" xfId="0" applyNumberFormat="1" applyFont="1" applyBorder="1" applyAlignment="1">
      <alignment horizontal="center" vertical="center"/>
    </xf>
    <xf numFmtId="0" fontId="77" fillId="0" borderId="52" xfId="0" applyFont="1" applyBorder="1" applyAlignment="1">
      <alignment vertical="center"/>
    </xf>
    <xf numFmtId="49" fontId="56" fillId="0" borderId="45" xfId="0" applyNumberFormat="1" applyFont="1" applyBorder="1" applyAlignment="1">
      <alignment horizontal="center" vertical="center"/>
    </xf>
    <xf numFmtId="0" fontId="56" fillId="9" borderId="45" xfId="0" applyFont="1" applyFill="1" applyBorder="1"/>
    <xf numFmtId="0" fontId="56" fillId="9" borderId="59" xfId="0" applyFont="1" applyFill="1" applyBorder="1"/>
    <xf numFmtId="0" fontId="77" fillId="0" borderId="31" xfId="0" applyFont="1" applyBorder="1" applyAlignment="1">
      <alignment vertical="center"/>
    </xf>
    <xf numFmtId="49" fontId="56" fillId="0" borderId="21" xfId="0" applyNumberFormat="1" applyFont="1" applyBorder="1" applyAlignment="1">
      <alignment horizontal="center" vertical="center"/>
    </xf>
    <xf numFmtId="0" fontId="56" fillId="9" borderId="21" xfId="0" applyFont="1" applyFill="1" applyBorder="1"/>
    <xf numFmtId="0" fontId="56" fillId="9" borderId="22" xfId="0" applyFont="1" applyFill="1" applyBorder="1"/>
    <xf numFmtId="0" fontId="77" fillId="0" borderId="52" xfId="0" applyFont="1" applyBorder="1" applyAlignment="1">
      <alignment horizontal="center" vertical="center"/>
    </xf>
    <xf numFmtId="0" fontId="77" fillId="0" borderId="45" xfId="0" applyFont="1" applyBorder="1" applyAlignment="1">
      <alignment horizontal="center" vertical="center"/>
    </xf>
    <xf numFmtId="0" fontId="77" fillId="0" borderId="59" xfId="0" applyFont="1" applyBorder="1" applyAlignment="1">
      <alignment horizontal="center" vertical="center"/>
    </xf>
    <xf numFmtId="0" fontId="77" fillId="0" borderId="44" xfId="0" applyFont="1" applyBorder="1" applyAlignment="1">
      <alignment vertical="center"/>
    </xf>
    <xf numFmtId="49" fontId="0" fillId="0" borderId="47" xfId="0" applyNumberFormat="1" applyBorder="1"/>
    <xf numFmtId="0" fontId="56" fillId="9" borderId="47" xfId="0" applyFont="1" applyFill="1" applyBorder="1"/>
    <xf numFmtId="0" fontId="56" fillId="9" borderId="46" xfId="0" applyFont="1" applyFill="1" applyBorder="1"/>
    <xf numFmtId="0" fontId="61" fillId="0" borderId="31" xfId="0" applyFont="1" applyBorder="1" applyAlignment="1">
      <alignment vertical="center"/>
    </xf>
    <xf numFmtId="0" fontId="77" fillId="6" borderId="21" xfId="0" applyFont="1" applyFill="1" applyBorder="1" applyAlignment="1">
      <alignment horizontal="right" vertical="center"/>
    </xf>
    <xf numFmtId="0" fontId="77" fillId="6" borderId="22" xfId="0" applyFont="1" applyFill="1" applyBorder="1" applyAlignment="1">
      <alignment horizontal="right" vertical="center"/>
    </xf>
    <xf numFmtId="0" fontId="27" fillId="0" borderId="0" xfId="0" applyFont="1" applyAlignment="1">
      <alignment vertical="top" wrapText="1"/>
    </xf>
    <xf numFmtId="0" fontId="62" fillId="0" borderId="0" xfId="0" applyFont="1" applyAlignment="1">
      <alignment horizontal="center"/>
    </xf>
    <xf numFmtId="0" fontId="62" fillId="0" borderId="0" xfId="0" applyFont="1"/>
    <xf numFmtId="0" fontId="62" fillId="0" borderId="0" xfId="0" applyFont="1" applyAlignment="1">
      <alignment horizontal="center" vertical="center" wrapText="1"/>
    </xf>
    <xf numFmtId="0" fontId="78" fillId="0" borderId="0" xfId="0" applyFont="1"/>
    <xf numFmtId="0" fontId="77" fillId="0" borderId="0" xfId="0" applyFont="1" applyAlignment="1">
      <alignment vertical="center" wrapText="1"/>
    </xf>
    <xf numFmtId="0" fontId="4" fillId="0" borderId="0" xfId="0" applyFont="1"/>
    <xf numFmtId="0" fontId="79" fillId="0" borderId="0" xfId="0" applyFont="1"/>
    <xf numFmtId="49" fontId="79" fillId="0" borderId="0" xfId="0" applyNumberFormat="1" applyFont="1"/>
    <xf numFmtId="0" fontId="80" fillId="0" borderId="0" xfId="0" applyFont="1" applyAlignment="1">
      <alignment horizontal="center" vertical="top" wrapText="1"/>
    </xf>
    <xf numFmtId="2" fontId="81" fillId="0" borderId="0" xfId="0" applyNumberFormat="1" applyFont="1" applyAlignment="1">
      <alignment horizontal="center"/>
    </xf>
    <xf numFmtId="0" fontId="81" fillId="0" borderId="0" xfId="0" applyFont="1" applyAlignment="1">
      <alignment horizontal="center"/>
    </xf>
    <xf numFmtId="0" fontId="81" fillId="0" borderId="0" xfId="0" applyFont="1"/>
    <xf numFmtId="49" fontId="81" fillId="0" borderId="0" xfId="0" applyNumberFormat="1" applyFont="1"/>
    <xf numFmtId="0" fontId="82" fillId="0" borderId="0" xfId="0" applyFont="1" applyAlignment="1">
      <alignment wrapText="1"/>
    </xf>
    <xf numFmtId="10" fontId="0" fillId="0" borderId="66" xfId="0" applyNumberFormat="1" applyBorder="1" applyAlignment="1">
      <alignment wrapText="1"/>
    </xf>
    <xf numFmtId="2" fontId="22" fillId="9" borderId="11" xfId="0" applyNumberFormat="1" applyFont="1" applyFill="1" applyBorder="1" applyProtection="1">
      <protection locked="0"/>
    </xf>
    <xf numFmtId="2" fontId="57" fillId="9" borderId="11" xfId="7" applyNumberFormat="1" applyFont="1" applyFill="1" applyBorder="1" applyAlignment="1" applyProtection="1">
      <alignment wrapText="1"/>
      <protection locked="0"/>
    </xf>
    <xf numFmtId="164" fontId="80" fillId="0" borderId="0" xfId="0" applyNumberFormat="1" applyFont="1"/>
    <xf numFmtId="0" fontId="61" fillId="0" borderId="0" xfId="0" applyFont="1" applyAlignment="1">
      <alignment vertical="top" wrapText="1"/>
    </xf>
    <xf numFmtId="2" fontId="57" fillId="0" borderId="35" xfId="0" applyNumberFormat="1" applyFont="1" applyBorder="1" applyAlignment="1">
      <alignment horizontal="right" wrapText="1"/>
    </xf>
    <xf numFmtId="2" fontId="56" fillId="0" borderId="0" xfId="0" applyNumberFormat="1" applyFont="1" applyAlignment="1">
      <alignment vertical="center" wrapText="1"/>
    </xf>
    <xf numFmtId="0" fontId="7" fillId="0" borderId="0" xfId="0" applyFont="1" applyAlignment="1">
      <alignment horizontal="center" vertical="top"/>
    </xf>
    <xf numFmtId="0" fontId="15" fillId="0" borderId="0" xfId="0" applyFont="1" applyAlignment="1">
      <alignment vertical="top" wrapText="1"/>
    </xf>
    <xf numFmtId="0" fontId="83" fillId="0" borderId="0" xfId="0" applyFont="1"/>
    <xf numFmtId="49" fontId="55" fillId="0" borderId="0" xfId="0" applyNumberFormat="1" applyFont="1"/>
    <xf numFmtId="2" fontId="57" fillId="9" borderId="16" xfId="0" applyNumberFormat="1" applyFont="1" applyFill="1" applyBorder="1" applyAlignment="1" applyProtection="1">
      <alignment vertical="center"/>
      <protection locked="0"/>
    </xf>
    <xf numFmtId="2" fontId="57" fillId="9" borderId="16" xfId="0" applyNumberFormat="1" applyFont="1" applyFill="1" applyBorder="1" applyProtection="1">
      <protection locked="0"/>
    </xf>
    <xf numFmtId="0" fontId="84" fillId="0" borderId="0" xfId="0" applyFont="1"/>
    <xf numFmtId="49" fontId="56" fillId="0" borderId="11" xfId="0" applyNumberFormat="1" applyFont="1" applyBorder="1" applyAlignment="1">
      <alignment horizontal="center" vertical="top" wrapText="1"/>
    </xf>
    <xf numFmtId="49" fontId="56" fillId="0" borderId="13" xfId="0" applyNumberFormat="1" applyFont="1" applyBorder="1" applyAlignment="1">
      <alignment horizontal="center" vertical="top" wrapText="1"/>
    </xf>
    <xf numFmtId="164" fontId="57" fillId="11" borderId="0" xfId="0" applyNumberFormat="1" applyFont="1" applyFill="1"/>
    <xf numFmtId="167" fontId="57" fillId="11" borderId="0" xfId="0" applyNumberFormat="1" applyFont="1" applyFill="1"/>
    <xf numFmtId="2" fontId="4" fillId="9" borderId="15" xfId="0" applyNumberFormat="1" applyFont="1" applyFill="1" applyBorder="1" applyAlignment="1" applyProtection="1">
      <alignment vertical="center"/>
      <protection locked="0"/>
    </xf>
    <xf numFmtId="0" fontId="29" fillId="11" borderId="0" xfId="0" applyFont="1" applyFill="1"/>
    <xf numFmtId="2" fontId="29" fillId="11" borderId="0" xfId="0" applyNumberFormat="1" applyFont="1" applyFill="1"/>
    <xf numFmtId="0" fontId="85" fillId="11" borderId="0" xfId="0" applyFont="1" applyFill="1"/>
    <xf numFmtId="0" fontId="86" fillId="12" borderId="0" xfId="0" applyFont="1" applyFill="1" applyAlignment="1">
      <alignment horizontal="center" vertical="center" wrapText="1"/>
    </xf>
    <xf numFmtId="0" fontId="61" fillId="0" borderId="0" xfId="0" applyFont="1" applyAlignment="1">
      <alignment horizontal="center" vertical="center"/>
    </xf>
    <xf numFmtId="1" fontId="61" fillId="6" borderId="12" xfId="0" applyNumberFormat="1" applyFont="1" applyFill="1" applyBorder="1" applyAlignment="1">
      <alignment vertical="center" wrapText="1"/>
    </xf>
    <xf numFmtId="1" fontId="61" fillId="6" borderId="13" xfId="0" applyNumberFormat="1" applyFont="1" applyFill="1" applyBorder="1" applyAlignment="1">
      <alignment vertical="center" wrapText="1"/>
    </xf>
    <xf numFmtId="1" fontId="61" fillId="6" borderId="13" xfId="0" applyNumberFormat="1" applyFont="1" applyFill="1" applyBorder="1" applyAlignment="1">
      <alignment horizontal="right" vertical="center" wrapText="1"/>
    </xf>
    <xf numFmtId="1" fontId="61" fillId="6" borderId="14" xfId="0" applyNumberFormat="1" applyFont="1" applyFill="1" applyBorder="1" applyAlignment="1">
      <alignment horizontal="right" vertical="center" wrapText="1"/>
    </xf>
    <xf numFmtId="1" fontId="61" fillId="8" borderId="15" xfId="0" applyNumberFormat="1" applyFont="1" applyFill="1" applyBorder="1" applyAlignment="1" applyProtection="1">
      <alignment vertical="center" wrapText="1"/>
      <protection locked="0"/>
    </xf>
    <xf numFmtId="1" fontId="61" fillId="8" borderId="11" xfId="0" applyNumberFormat="1" applyFont="1" applyFill="1" applyBorder="1" applyAlignment="1" applyProtection="1">
      <alignment vertical="center" wrapText="1"/>
      <protection locked="0"/>
    </xf>
    <xf numFmtId="1" fontId="61" fillId="6" borderId="11" xfId="0" applyNumberFormat="1" applyFont="1" applyFill="1" applyBorder="1" applyAlignment="1">
      <alignment horizontal="right" vertical="center" wrapText="1"/>
    </xf>
    <xf numFmtId="1" fontId="61" fillId="6" borderId="16" xfId="0" applyNumberFormat="1" applyFont="1" applyFill="1" applyBorder="1" applyAlignment="1">
      <alignment horizontal="right" vertical="center" wrapText="1"/>
    </xf>
    <xf numFmtId="1" fontId="20" fillId="6" borderId="15" xfId="0" applyNumberFormat="1" applyFont="1" applyFill="1" applyBorder="1" applyAlignment="1">
      <alignment vertical="center"/>
    </xf>
    <xf numFmtId="1" fontId="20" fillId="6" borderId="11" xfId="0" applyNumberFormat="1" applyFont="1" applyFill="1" applyBorder="1" applyAlignment="1">
      <alignment vertical="center"/>
    </xf>
    <xf numFmtId="1" fontId="61" fillId="0" borderId="24" xfId="0" applyNumberFormat="1" applyFont="1" applyBorder="1" applyAlignment="1">
      <alignment horizontal="right" vertical="center" wrapText="1"/>
    </xf>
    <xf numFmtId="1" fontId="61" fillId="0" borderId="34" xfId="0" applyNumberFormat="1" applyFont="1" applyBorder="1" applyAlignment="1">
      <alignment horizontal="right" vertical="center" wrapText="1"/>
    </xf>
    <xf numFmtId="164" fontId="66" fillId="0" borderId="0" xfId="0" applyNumberFormat="1" applyFont="1" applyAlignment="1">
      <alignment horizontal="center" vertical="center" wrapText="1"/>
    </xf>
    <xf numFmtId="1" fontId="61" fillId="0" borderId="0" xfId="0" applyNumberFormat="1" applyFont="1" applyAlignment="1">
      <alignment horizontal="center" vertical="top" wrapText="1"/>
    </xf>
    <xf numFmtId="2" fontId="57" fillId="0" borderId="0" xfId="0" applyNumberFormat="1" applyFont="1" applyAlignment="1">
      <alignment horizontal="right" wrapText="1"/>
    </xf>
    <xf numFmtId="2" fontId="57" fillId="0" borderId="0" xfId="0" applyNumberFormat="1" applyFont="1" applyAlignment="1">
      <alignment horizontal="right"/>
    </xf>
    <xf numFmtId="2" fontId="4" fillId="0" borderId="0" xfId="0" applyNumberFormat="1" applyFont="1" applyAlignment="1">
      <alignment horizontal="right" wrapText="1"/>
    </xf>
    <xf numFmtId="0" fontId="0" fillId="9" borderId="11" xfId="0" applyFill="1" applyBorder="1" applyAlignment="1">
      <alignment horizontal="center" vertical="center" wrapText="1"/>
    </xf>
    <xf numFmtId="10" fontId="57" fillId="0" borderId="11" xfId="0" applyNumberFormat="1" applyFont="1" applyBorder="1"/>
    <xf numFmtId="2" fontId="4" fillId="5" borderId="11" xfId="0" applyNumberFormat="1" applyFont="1" applyFill="1" applyBorder="1"/>
    <xf numFmtId="166" fontId="4" fillId="6" borderId="15" xfId="0" applyNumberFormat="1" applyFont="1" applyFill="1" applyBorder="1"/>
    <xf numFmtId="166" fontId="4" fillId="6" borderId="17" xfId="0" applyNumberFormat="1" applyFont="1" applyFill="1" applyBorder="1"/>
    <xf numFmtId="164" fontId="57" fillId="5" borderId="18" xfId="0" applyNumberFormat="1" applyFont="1" applyFill="1" applyBorder="1"/>
    <xf numFmtId="10" fontId="57" fillId="0" borderId="18" xfId="0" applyNumberFormat="1" applyFont="1" applyBorder="1"/>
    <xf numFmtId="0" fontId="65" fillId="0" borderId="0" xfId="0" applyFont="1"/>
    <xf numFmtId="2" fontId="56" fillId="8" borderId="38" xfId="0" applyNumberFormat="1" applyFont="1" applyFill="1" applyBorder="1" applyAlignment="1" applyProtection="1">
      <alignment vertical="center" wrapText="1"/>
      <protection locked="0"/>
    </xf>
    <xf numFmtId="2" fontId="56" fillId="8" borderId="6" xfId="0" applyNumberFormat="1" applyFont="1" applyFill="1" applyBorder="1" applyAlignment="1" applyProtection="1">
      <alignment vertical="center" wrapText="1"/>
      <protection locked="0"/>
    </xf>
    <xf numFmtId="0" fontId="56" fillId="8" borderId="6" xfId="0" applyFont="1" applyFill="1" applyBorder="1" applyAlignment="1" applyProtection="1">
      <alignment vertical="center" wrapText="1"/>
      <protection locked="0"/>
    </xf>
    <xf numFmtId="0" fontId="56" fillId="8" borderId="8" xfId="0" applyFont="1" applyFill="1" applyBorder="1" applyAlignment="1" applyProtection="1">
      <alignment vertical="center" wrapText="1"/>
      <protection locked="0"/>
    </xf>
    <xf numFmtId="2" fontId="56" fillId="8" borderId="12" xfId="0" applyNumberFormat="1" applyFont="1" applyFill="1" applyBorder="1" applyAlignment="1" applyProtection="1">
      <alignment vertical="center" wrapText="1"/>
      <protection locked="0"/>
    </xf>
    <xf numFmtId="2" fontId="56" fillId="8" borderId="13" xfId="0" applyNumberFormat="1" applyFont="1" applyFill="1" applyBorder="1" applyAlignment="1" applyProtection="1">
      <alignment vertical="center" wrapText="1"/>
      <protection locked="0"/>
    </xf>
    <xf numFmtId="2" fontId="56" fillId="9" borderId="13" xfId="0" applyNumberFormat="1" applyFont="1" applyFill="1" applyBorder="1" applyAlignment="1" applyProtection="1">
      <alignment vertical="center"/>
      <protection locked="0"/>
    </xf>
    <xf numFmtId="2" fontId="56" fillId="6" borderId="14" xfId="0" applyNumberFormat="1" applyFont="1" applyFill="1" applyBorder="1" applyAlignment="1">
      <alignment vertical="center" wrapText="1"/>
    </xf>
    <xf numFmtId="2" fontId="56" fillId="9" borderId="15" xfId="0" applyNumberFormat="1" applyFont="1" applyFill="1" applyBorder="1" applyAlignment="1" applyProtection="1">
      <alignment vertical="center" wrapText="1"/>
      <protection locked="0"/>
    </xf>
    <xf numFmtId="2" fontId="56" fillId="6" borderId="16" xfId="0" applyNumberFormat="1" applyFont="1" applyFill="1" applyBorder="1" applyAlignment="1">
      <alignment vertical="center" wrapText="1"/>
    </xf>
    <xf numFmtId="2" fontId="56" fillId="0" borderId="65" xfId="0" applyNumberFormat="1" applyFont="1" applyBorder="1" applyAlignment="1">
      <alignment horizontal="center" vertical="center"/>
    </xf>
    <xf numFmtId="2" fontId="56" fillId="9" borderId="11" xfId="0" applyNumberFormat="1" applyFont="1" applyFill="1" applyBorder="1" applyAlignment="1" applyProtection="1">
      <alignment vertical="center" wrapText="1"/>
      <protection locked="0"/>
    </xf>
    <xf numFmtId="2" fontId="56" fillId="9" borderId="11" xfId="0" applyNumberFormat="1" applyFont="1" applyFill="1" applyBorder="1" applyAlignment="1" applyProtection="1">
      <alignment vertical="center"/>
      <protection locked="0"/>
    </xf>
    <xf numFmtId="2" fontId="56" fillId="8" borderId="15" xfId="0" applyNumberFormat="1" applyFont="1" applyFill="1" applyBorder="1" applyAlignment="1" applyProtection="1">
      <alignment vertical="center" wrapText="1"/>
      <protection locked="0"/>
    </xf>
    <xf numFmtId="2" fontId="56" fillId="8" borderId="11" xfId="0" applyNumberFormat="1" applyFont="1" applyFill="1" applyBorder="1" applyAlignment="1" applyProtection="1">
      <alignment vertical="center" wrapText="1"/>
      <protection locked="0"/>
    </xf>
    <xf numFmtId="2" fontId="56" fillId="6" borderId="16" xfId="0" applyNumberFormat="1" applyFont="1" applyFill="1" applyBorder="1" applyAlignment="1">
      <alignment vertical="center"/>
    </xf>
    <xf numFmtId="2" fontId="57" fillId="8" borderId="15" xfId="0" applyNumberFormat="1" applyFont="1" applyFill="1" applyBorder="1" applyAlignment="1" applyProtection="1">
      <alignment vertical="center" wrapText="1"/>
      <protection locked="0"/>
    </xf>
    <xf numFmtId="2" fontId="57" fillId="8" borderId="11" xfId="0" applyNumberFormat="1" applyFont="1" applyFill="1" applyBorder="1" applyAlignment="1" applyProtection="1">
      <alignment vertical="center" wrapText="1"/>
      <protection locked="0"/>
    </xf>
    <xf numFmtId="2" fontId="57" fillId="8" borderId="16" xfId="0" applyNumberFormat="1" applyFont="1" applyFill="1" applyBorder="1" applyAlignment="1" applyProtection="1">
      <alignment vertical="center" wrapText="1"/>
      <protection locked="0"/>
    </xf>
    <xf numFmtId="2" fontId="57" fillId="9" borderId="15" xfId="0" applyNumberFormat="1" applyFont="1" applyFill="1" applyBorder="1" applyAlignment="1" applyProtection="1">
      <alignment vertical="center" wrapText="1"/>
      <protection locked="0"/>
    </xf>
    <xf numFmtId="2" fontId="22" fillId="6" borderId="11" xfId="0" applyNumberFormat="1" applyFont="1" applyFill="1" applyBorder="1" applyAlignment="1">
      <alignment vertical="center"/>
    </xf>
    <xf numFmtId="2" fontId="57" fillId="6" borderId="11" xfId="0" applyNumberFormat="1" applyFont="1" applyFill="1" applyBorder="1" applyAlignment="1">
      <alignment vertical="center" wrapText="1"/>
    </xf>
    <xf numFmtId="2" fontId="57" fillId="0" borderId="65" xfId="0" applyNumberFormat="1" applyFont="1" applyBorder="1" applyAlignment="1">
      <alignment horizontal="right" vertical="center" wrapText="1"/>
    </xf>
    <xf numFmtId="2" fontId="57" fillId="0" borderId="24" xfId="0" applyNumberFormat="1" applyFont="1" applyBorder="1" applyAlignment="1">
      <alignment horizontal="right" vertical="center" wrapText="1"/>
    </xf>
    <xf numFmtId="2" fontId="57" fillId="6" borderId="18" xfId="0" applyNumberFormat="1" applyFont="1" applyFill="1" applyBorder="1" applyAlignment="1">
      <alignment vertical="center"/>
    </xf>
    <xf numFmtId="2" fontId="57" fillId="6" borderId="19" xfId="0" applyNumberFormat="1" applyFont="1" applyFill="1" applyBorder="1" applyAlignment="1">
      <alignment vertical="center"/>
    </xf>
    <xf numFmtId="2" fontId="57" fillId="0" borderId="68" xfId="0" applyNumberFormat="1" applyFont="1" applyBorder="1" applyAlignment="1">
      <alignment horizontal="right" vertical="center" wrapText="1"/>
    </xf>
    <xf numFmtId="2" fontId="57" fillId="0" borderId="69" xfId="0" applyNumberFormat="1" applyFont="1" applyBorder="1" applyAlignment="1">
      <alignment horizontal="right" vertical="center" wrapText="1"/>
    </xf>
    <xf numFmtId="2" fontId="57" fillId="8" borderId="13" xfId="0" applyNumberFormat="1" applyFont="1" applyFill="1" applyBorder="1" applyAlignment="1" applyProtection="1">
      <alignment vertical="center" wrapText="1"/>
      <protection locked="0"/>
    </xf>
    <xf numFmtId="2" fontId="57" fillId="6" borderId="13" xfId="0" applyNumberFormat="1" applyFont="1" applyFill="1" applyBorder="1" applyAlignment="1">
      <alignment horizontal="right" vertical="center"/>
    </xf>
    <xf numFmtId="2" fontId="57" fillId="0" borderId="70" xfId="0" applyNumberFormat="1" applyFont="1" applyBorder="1" applyAlignment="1">
      <alignment horizontal="right" vertical="center" wrapText="1"/>
    </xf>
    <xf numFmtId="2" fontId="57" fillId="6" borderId="16" xfId="0" applyNumberFormat="1" applyFont="1" applyFill="1" applyBorder="1" applyAlignment="1">
      <alignment horizontal="right" vertical="center"/>
    </xf>
    <xf numFmtId="2" fontId="57" fillId="6" borderId="11" xfId="0" applyNumberFormat="1" applyFont="1" applyFill="1" applyBorder="1" applyAlignment="1">
      <alignment horizontal="right" vertical="center"/>
    </xf>
    <xf numFmtId="2" fontId="4" fillId="0" borderId="34" xfId="0" applyNumberFormat="1" applyFont="1" applyBorder="1" applyAlignment="1">
      <alignment horizontal="right" vertical="center" wrapText="1"/>
    </xf>
    <xf numFmtId="2" fontId="4" fillId="0" borderId="65" xfId="0" applyNumberFormat="1" applyFont="1" applyBorder="1" applyAlignment="1">
      <alignment horizontal="right" vertical="center" wrapText="1"/>
    </xf>
    <xf numFmtId="2" fontId="4" fillId="0" borderId="24" xfId="0" applyNumberFormat="1" applyFont="1" applyBorder="1" applyAlignment="1">
      <alignment horizontal="right" vertical="center" wrapText="1"/>
    </xf>
    <xf numFmtId="2" fontId="4" fillId="6" borderId="11" xfId="0" applyNumberFormat="1" applyFont="1" applyFill="1" applyBorder="1" applyAlignment="1">
      <alignment horizontal="right" vertical="center"/>
    </xf>
    <xf numFmtId="2" fontId="57" fillId="9" borderId="15" xfId="7" applyNumberFormat="1" applyFont="1" applyFill="1" applyBorder="1" applyAlignment="1" applyProtection="1">
      <alignment vertical="center" wrapText="1"/>
      <protection locked="0"/>
    </xf>
    <xf numFmtId="2" fontId="57" fillId="8" borderId="11" xfId="7" applyNumberFormat="1" applyFont="1" applyFill="1" applyBorder="1" applyAlignment="1" applyProtection="1">
      <alignment vertical="center" wrapText="1"/>
      <protection locked="0"/>
    </xf>
    <xf numFmtId="2" fontId="4" fillId="0" borderId="71" xfId="0" applyNumberFormat="1" applyFont="1" applyBorder="1" applyAlignment="1">
      <alignment horizontal="right" vertical="center" wrapText="1"/>
    </xf>
    <xf numFmtId="2" fontId="4" fillId="0" borderId="35" xfId="0" applyNumberFormat="1" applyFont="1" applyBorder="1" applyAlignment="1">
      <alignment horizontal="right" vertical="center" wrapText="1"/>
    </xf>
    <xf numFmtId="2" fontId="57" fillId="8" borderId="18" xfId="0" applyNumberFormat="1" applyFont="1" applyFill="1" applyBorder="1" applyAlignment="1" applyProtection="1">
      <alignment vertical="center" wrapText="1"/>
      <protection locked="0"/>
    </xf>
    <xf numFmtId="2" fontId="4" fillId="6" borderId="18" xfId="0" applyNumberFormat="1" applyFont="1" applyFill="1" applyBorder="1" applyAlignment="1">
      <alignment horizontal="right" vertical="center"/>
    </xf>
    <xf numFmtId="2" fontId="4" fillId="0" borderId="36" xfId="0" applyNumberFormat="1" applyFont="1" applyBorder="1" applyAlignment="1">
      <alignment horizontal="right" vertical="center" wrapText="1"/>
    </xf>
    <xf numFmtId="2" fontId="22" fillId="6" borderId="12" xfId="0" applyNumberFormat="1" applyFont="1" applyFill="1" applyBorder="1" applyAlignment="1">
      <alignment vertical="center"/>
    </xf>
    <xf numFmtId="2" fontId="4" fillId="6" borderId="13" xfId="0" applyNumberFormat="1" applyFont="1" applyFill="1" applyBorder="1" applyAlignment="1">
      <alignment vertical="center"/>
    </xf>
    <xf numFmtId="2" fontId="22" fillId="6" borderId="13" xfId="0" applyNumberFormat="1" applyFont="1" applyFill="1" applyBorder="1" applyAlignment="1">
      <alignment vertical="center"/>
    </xf>
    <xf numFmtId="2" fontId="4" fillId="6" borderId="14" xfId="0" applyNumberFormat="1" applyFont="1" applyFill="1" applyBorder="1" applyAlignment="1">
      <alignment vertical="center"/>
    </xf>
    <xf numFmtId="2" fontId="57" fillId="9" borderId="11" xfId="0" applyNumberFormat="1" applyFont="1" applyFill="1" applyBorder="1" applyAlignment="1" applyProtection="1">
      <alignment vertical="center" wrapText="1"/>
      <protection locked="0"/>
    </xf>
    <xf numFmtId="2" fontId="4" fillId="9" borderId="11" xfId="0" applyNumberFormat="1" applyFont="1" applyFill="1" applyBorder="1" applyAlignment="1" applyProtection="1">
      <alignment vertical="center"/>
      <protection locked="0"/>
    </xf>
    <xf numFmtId="2" fontId="4" fillId="6" borderId="16" xfId="0" applyNumberFormat="1" applyFont="1" applyFill="1" applyBorder="1" applyAlignment="1">
      <alignment vertical="center"/>
    </xf>
    <xf numFmtId="2" fontId="4" fillId="6" borderId="11" xfId="0" applyNumberFormat="1" applyFont="1" applyFill="1" applyBorder="1" applyAlignment="1">
      <alignment vertical="center"/>
    </xf>
    <xf numFmtId="2" fontId="22" fillId="9" borderId="11" xfId="0" applyNumberFormat="1" applyFont="1" applyFill="1" applyBorder="1" applyAlignment="1" applyProtection="1">
      <alignment vertical="center"/>
      <protection locked="0"/>
    </xf>
    <xf numFmtId="2" fontId="4" fillId="10" borderId="24" xfId="0" applyNumberFormat="1" applyFont="1" applyFill="1" applyBorder="1" applyAlignment="1">
      <alignment horizontal="right" vertical="center" wrapText="1"/>
    </xf>
    <xf numFmtId="2" fontId="57" fillId="8" borderId="17" xfId="0" applyNumberFormat="1" applyFont="1" applyFill="1" applyBorder="1" applyAlignment="1" applyProtection="1">
      <alignment vertical="center" wrapText="1"/>
      <protection locked="0"/>
    </xf>
    <xf numFmtId="2" fontId="22" fillId="6" borderId="18" xfId="0" applyNumberFormat="1" applyFont="1" applyFill="1" applyBorder="1" applyAlignment="1">
      <alignment vertical="center"/>
    </xf>
    <xf numFmtId="2" fontId="4" fillId="9" borderId="18" xfId="0" applyNumberFormat="1" applyFont="1" applyFill="1" applyBorder="1" applyAlignment="1" applyProtection="1">
      <alignment vertical="center"/>
      <protection locked="0"/>
    </xf>
    <xf numFmtId="2" fontId="4" fillId="10" borderId="35" xfId="0" applyNumberFormat="1" applyFont="1" applyFill="1" applyBorder="1" applyAlignment="1">
      <alignment horizontal="right" vertical="center" wrapText="1"/>
    </xf>
    <xf numFmtId="2" fontId="4" fillId="6" borderId="19" xfId="0" applyNumberFormat="1" applyFont="1" applyFill="1" applyBorder="1" applyAlignment="1">
      <alignment vertical="center"/>
    </xf>
    <xf numFmtId="0" fontId="66" fillId="8" borderId="11" xfId="0" applyFont="1" applyFill="1" applyBorder="1" applyAlignment="1" applyProtection="1">
      <alignment vertical="center" wrapText="1"/>
      <protection locked="0"/>
    </xf>
    <xf numFmtId="2" fontId="66" fillId="8" borderId="16" xfId="0" applyNumberFormat="1" applyFont="1" applyFill="1" applyBorder="1" applyAlignment="1" applyProtection="1">
      <alignment vertical="center" wrapText="1"/>
      <protection locked="0"/>
    </xf>
    <xf numFmtId="1" fontId="66" fillId="8" borderId="11" xfId="0" applyNumberFormat="1" applyFont="1" applyFill="1" applyBorder="1" applyAlignment="1" applyProtection="1">
      <alignment vertical="center" wrapText="1"/>
      <protection locked="0"/>
    </xf>
    <xf numFmtId="0" fontId="66" fillId="8" borderId="18" xfId="0" applyFont="1" applyFill="1" applyBorder="1" applyAlignment="1" applyProtection="1">
      <alignment vertical="center" wrapText="1"/>
      <protection locked="0"/>
    </xf>
    <xf numFmtId="2" fontId="66" fillId="8" borderId="19" xfId="0" applyNumberFormat="1" applyFont="1" applyFill="1" applyBorder="1" applyAlignment="1" applyProtection="1">
      <alignment vertical="center" wrapText="1"/>
      <protection locked="0"/>
    </xf>
    <xf numFmtId="1" fontId="87" fillId="9" borderId="31" xfId="0" applyNumberFormat="1" applyFont="1" applyFill="1" applyBorder="1" applyAlignment="1" applyProtection="1">
      <alignment horizontal="center" vertical="center" wrapText="1"/>
      <protection locked="0"/>
    </xf>
    <xf numFmtId="1" fontId="87" fillId="9" borderId="22" xfId="0" applyNumberFormat="1" applyFont="1" applyFill="1" applyBorder="1" applyAlignment="1" applyProtection="1">
      <alignment horizontal="center" vertical="center" wrapText="1"/>
      <protection locked="0"/>
    </xf>
    <xf numFmtId="0" fontId="61" fillId="0" borderId="45" xfId="0" applyFont="1" applyBorder="1" applyAlignment="1">
      <alignment horizontal="center" vertical="center" wrapText="1"/>
    </xf>
    <xf numFmtId="0" fontId="88" fillId="0" borderId="0" xfId="0" applyFont="1" applyAlignment="1">
      <alignment horizontal="center" vertical="center" wrapText="1"/>
    </xf>
    <xf numFmtId="0" fontId="88" fillId="0" borderId="0" xfId="0" applyFont="1" applyAlignment="1">
      <alignment horizontal="center" vertical="center"/>
    </xf>
    <xf numFmtId="0" fontId="61" fillId="0" borderId="11" xfId="0" applyFont="1" applyBorder="1" applyAlignment="1">
      <alignment horizontal="center" vertical="center" wrapText="1"/>
    </xf>
    <xf numFmtId="0" fontId="57" fillId="0" borderId="59" xfId="0" applyFont="1" applyBorder="1" applyAlignment="1">
      <alignment horizontal="center" vertical="center" wrapText="1"/>
    </xf>
    <xf numFmtId="2" fontId="56" fillId="0" borderId="24" xfId="0" applyNumberFormat="1" applyFont="1" applyBorder="1" applyAlignment="1">
      <alignment horizontal="center" vertical="center"/>
    </xf>
    <xf numFmtId="0" fontId="56" fillId="0" borderId="11" xfId="0" applyFont="1" applyBorder="1" applyAlignment="1">
      <alignment horizontal="center" vertical="center" wrapText="1"/>
    </xf>
    <xf numFmtId="0" fontId="56" fillId="0" borderId="11" xfId="0" applyFont="1" applyBorder="1" applyAlignment="1">
      <alignment horizontal="center" vertical="center"/>
    </xf>
    <xf numFmtId="0" fontId="57" fillId="0" borderId="59" xfId="0" applyFont="1" applyBorder="1" applyAlignment="1">
      <alignment horizontal="center" vertical="top" wrapText="1"/>
    </xf>
    <xf numFmtId="0" fontId="61" fillId="0" borderId="11" xfId="0" applyFont="1" applyBorder="1" applyAlignment="1">
      <alignment horizontal="left" vertical="top" wrapText="1"/>
    </xf>
    <xf numFmtId="0" fontId="61" fillId="0" borderId="11" xfId="0" applyFont="1" applyBorder="1" applyAlignment="1">
      <alignment vertical="top" wrapText="1"/>
    </xf>
    <xf numFmtId="49" fontId="61" fillId="0" borderId="66" xfId="0" applyNumberFormat="1" applyFont="1" applyBorder="1" applyAlignment="1">
      <alignment horizontal="center" vertical="center" wrapText="1"/>
    </xf>
    <xf numFmtId="49" fontId="61" fillId="10" borderId="66" xfId="0" applyNumberFormat="1" applyFont="1" applyFill="1" applyBorder="1" applyAlignment="1">
      <alignment horizontal="center" vertical="center" wrapText="1"/>
    </xf>
    <xf numFmtId="1" fontId="61" fillId="6" borderId="17" xfId="0" applyNumberFormat="1" applyFont="1" applyFill="1" applyBorder="1" applyAlignment="1">
      <alignment vertical="center"/>
    </xf>
    <xf numFmtId="1" fontId="61" fillId="6" borderId="18" xfId="0" applyNumberFormat="1" applyFont="1" applyFill="1" applyBorder="1" applyAlignment="1">
      <alignment vertical="center"/>
    </xf>
    <xf numFmtId="1" fontId="61" fillId="6" borderId="19" xfId="0" applyNumberFormat="1" applyFont="1" applyFill="1" applyBorder="1" applyAlignment="1">
      <alignment vertical="center"/>
    </xf>
    <xf numFmtId="0" fontId="61" fillId="0" borderId="59" xfId="0" applyFont="1" applyBorder="1" applyAlignment="1">
      <alignment horizontal="center" vertical="center" wrapText="1"/>
    </xf>
    <xf numFmtId="49" fontId="61" fillId="0" borderId="72" xfId="0" applyNumberFormat="1" applyFont="1" applyBorder="1" applyAlignment="1">
      <alignment horizontal="center" vertical="center" wrapText="1"/>
    </xf>
    <xf numFmtId="0" fontId="56" fillId="0" borderId="11" xfId="0" applyFont="1" applyBorder="1" applyAlignment="1">
      <alignment horizontal="left" vertical="center" wrapText="1"/>
    </xf>
    <xf numFmtId="0" fontId="89" fillId="0" borderId="14" xfId="0" applyFont="1" applyBorder="1" applyAlignment="1">
      <alignment horizontal="center" vertical="top" wrapText="1"/>
    </xf>
    <xf numFmtId="0" fontId="61" fillId="0" borderId="0" xfId="0" applyFont="1" applyAlignment="1">
      <alignment horizontal="left" vertical="center" wrapText="1"/>
    </xf>
    <xf numFmtId="2" fontId="87" fillId="0" borderId="11" xfId="0" applyNumberFormat="1" applyFont="1" applyBorder="1" applyAlignment="1">
      <alignment horizontal="center" vertical="top" wrapText="1"/>
    </xf>
    <xf numFmtId="2" fontId="87" fillId="0" borderId="11" xfId="0" applyNumberFormat="1" applyFont="1" applyBorder="1" applyAlignment="1">
      <alignment horizontal="left" wrapText="1" indent="2"/>
    </xf>
    <xf numFmtId="2" fontId="22" fillId="6" borderId="38" xfId="0" applyNumberFormat="1" applyFont="1" applyFill="1" applyBorder="1" applyAlignment="1">
      <alignment vertical="center"/>
    </xf>
    <xf numFmtId="2" fontId="57" fillId="8" borderId="6" xfId="0" applyNumberFormat="1" applyFont="1" applyFill="1" applyBorder="1" applyAlignment="1" applyProtection="1">
      <alignment vertical="center" wrapText="1"/>
      <protection locked="0"/>
    </xf>
    <xf numFmtId="2" fontId="57" fillId="8" borderId="8" xfId="0" applyNumberFormat="1" applyFont="1" applyFill="1" applyBorder="1" applyAlignment="1" applyProtection="1">
      <alignment vertical="center" wrapText="1"/>
      <protection locked="0"/>
    </xf>
    <xf numFmtId="2" fontId="87" fillId="0" borderId="13" xfId="0" applyNumberFormat="1" applyFont="1" applyBorder="1" applyAlignment="1">
      <alignment horizontal="center" vertical="top" wrapText="1"/>
    </xf>
    <xf numFmtId="2" fontId="87" fillId="0" borderId="14" xfId="0" applyNumberFormat="1" applyFont="1" applyBorder="1" applyAlignment="1">
      <alignment horizontal="center" vertical="top" wrapText="1"/>
    </xf>
    <xf numFmtId="49" fontId="87" fillId="0" borderId="59" xfId="0" applyNumberFormat="1" applyFont="1" applyBorder="1" applyAlignment="1">
      <alignment horizontal="center" vertical="top" wrapText="1"/>
    </xf>
    <xf numFmtId="0" fontId="77" fillId="0" borderId="11" xfId="0" applyFont="1" applyBorder="1" applyAlignment="1">
      <alignment horizontal="center" vertical="center"/>
    </xf>
    <xf numFmtId="0" fontId="77" fillId="0" borderId="11" xfId="0" applyFont="1" applyBorder="1" applyAlignment="1">
      <alignment vertical="center"/>
    </xf>
    <xf numFmtId="0" fontId="77" fillId="0" borderId="11" xfId="0" applyFont="1" applyBorder="1" applyAlignment="1">
      <alignment vertical="center" wrapText="1"/>
    </xf>
    <xf numFmtId="0" fontId="0" fillId="0" borderId="15" xfId="0" applyBorder="1"/>
    <xf numFmtId="2" fontId="57" fillId="9" borderId="15" xfId="0" applyNumberFormat="1" applyFont="1" applyFill="1" applyBorder="1" applyAlignment="1" applyProtection="1">
      <alignment vertical="center"/>
      <protection locked="0"/>
    </xf>
    <xf numFmtId="2" fontId="57" fillId="9" borderId="15" xfId="0" applyNumberFormat="1" applyFont="1" applyFill="1" applyBorder="1" applyProtection="1">
      <protection locked="0"/>
    </xf>
    <xf numFmtId="2" fontId="57" fillId="6" borderId="17" xfId="0" applyNumberFormat="1" applyFont="1" applyFill="1" applyBorder="1" applyAlignment="1">
      <alignment vertical="center"/>
    </xf>
    <xf numFmtId="2" fontId="56" fillId="6" borderId="11" xfId="0" applyNumberFormat="1" applyFont="1" applyFill="1" applyBorder="1" applyAlignment="1">
      <alignment vertical="center" wrapText="1"/>
    </xf>
    <xf numFmtId="2" fontId="56" fillId="6" borderId="11" xfId="0" applyNumberFormat="1" applyFont="1" applyFill="1" applyBorder="1" applyAlignment="1">
      <alignment vertical="center"/>
    </xf>
    <xf numFmtId="0" fontId="56" fillId="0" borderId="45" xfId="0" applyFont="1" applyBorder="1" applyAlignment="1">
      <alignment horizontal="center" vertical="center"/>
    </xf>
    <xf numFmtId="2" fontId="56" fillId="6" borderId="15" xfId="0" applyNumberFormat="1" applyFont="1" applyFill="1" applyBorder="1" applyAlignment="1">
      <alignment vertical="center" wrapText="1"/>
    </xf>
    <xf numFmtId="2" fontId="56" fillId="9" borderId="15" xfId="0" applyNumberFormat="1" applyFont="1" applyFill="1" applyBorder="1" applyAlignment="1" applyProtection="1">
      <alignment vertical="center"/>
      <protection locked="0"/>
    </xf>
    <xf numFmtId="2" fontId="56" fillId="6" borderId="17" xfId="0" applyNumberFormat="1" applyFont="1" applyFill="1" applyBorder="1" applyAlignment="1">
      <alignment vertical="center"/>
    </xf>
    <xf numFmtId="2" fontId="56" fillId="6" borderId="18" xfId="0" applyNumberFormat="1" applyFont="1" applyFill="1" applyBorder="1" applyAlignment="1">
      <alignment vertical="center"/>
    </xf>
    <xf numFmtId="2" fontId="56" fillId="6" borderId="19" xfId="0" applyNumberFormat="1" applyFont="1" applyFill="1" applyBorder="1" applyAlignment="1">
      <alignment vertical="center"/>
    </xf>
    <xf numFmtId="0" fontId="56" fillId="0" borderId="59" xfId="0" applyFont="1" applyBorder="1" applyAlignment="1">
      <alignment horizontal="center" vertical="center"/>
    </xf>
    <xf numFmtId="0" fontId="56" fillId="0" borderId="15" xfId="0" applyFont="1" applyBorder="1" applyAlignment="1">
      <alignment horizontal="center" vertical="center"/>
    </xf>
    <xf numFmtId="0" fontId="56" fillId="0" borderId="11" xfId="0" applyFont="1" applyBorder="1" applyAlignment="1">
      <alignment vertical="center" wrapText="1"/>
    </xf>
    <xf numFmtId="0" fontId="57" fillId="0" borderId="11" xfId="0" applyFont="1" applyBorder="1" applyAlignment="1">
      <alignment horizontal="center" vertical="center" wrapText="1"/>
    </xf>
    <xf numFmtId="49" fontId="57" fillId="0" borderId="11" xfId="0" applyNumberFormat="1" applyFont="1" applyBorder="1" applyAlignment="1">
      <alignment horizontal="center" vertical="center" wrapText="1"/>
    </xf>
    <xf numFmtId="0" fontId="57" fillId="0" borderId="11" xfId="0" applyFont="1" applyBorder="1" applyAlignment="1">
      <alignment vertical="center" wrapText="1"/>
    </xf>
    <xf numFmtId="2" fontId="57" fillId="0" borderId="35" xfId="0" applyNumberFormat="1" applyFont="1" applyBorder="1" applyAlignment="1">
      <alignment horizontal="right" vertical="center" wrapText="1"/>
    </xf>
    <xf numFmtId="2" fontId="57" fillId="8" borderId="12" xfId="0" applyNumberFormat="1" applyFont="1" applyFill="1" applyBorder="1" applyAlignment="1" applyProtection="1">
      <alignment vertical="center" wrapText="1"/>
      <protection locked="0"/>
    </xf>
    <xf numFmtId="2" fontId="57" fillId="8" borderId="14" xfId="0" applyNumberFormat="1" applyFont="1" applyFill="1" applyBorder="1" applyAlignment="1" applyProtection="1">
      <alignment vertical="center" wrapText="1"/>
      <protection locked="0"/>
    </xf>
    <xf numFmtId="2" fontId="57" fillId="0" borderId="71" xfId="0" applyNumberFormat="1" applyFont="1" applyBorder="1" applyAlignment="1">
      <alignment horizontal="right" vertical="center" wrapText="1"/>
    </xf>
    <xf numFmtId="2" fontId="57" fillId="6" borderId="12" xfId="0" applyNumberFormat="1" applyFont="1" applyFill="1" applyBorder="1" applyAlignment="1">
      <alignment vertical="center"/>
    </xf>
    <xf numFmtId="2" fontId="57" fillId="6" borderId="13" xfId="0" applyNumberFormat="1" applyFont="1" applyFill="1" applyBorder="1" applyAlignment="1">
      <alignment vertical="center"/>
    </xf>
    <xf numFmtId="2" fontId="57" fillId="6" borderId="14" xfId="0" applyNumberFormat="1" applyFont="1" applyFill="1" applyBorder="1" applyAlignment="1">
      <alignment vertical="center"/>
    </xf>
    <xf numFmtId="0" fontId="57" fillId="0" borderId="11" xfId="0" applyFont="1" applyBorder="1" applyAlignment="1">
      <alignment horizontal="left" vertical="center" wrapText="1"/>
    </xf>
    <xf numFmtId="49" fontId="57" fillId="0" borderId="11" xfId="0" applyNumberFormat="1" applyFont="1" applyBorder="1" applyAlignment="1">
      <alignment horizontal="center"/>
    </xf>
    <xf numFmtId="2" fontId="57" fillId="6" borderId="18" xfId="0" applyNumberFormat="1" applyFont="1" applyFill="1" applyBorder="1"/>
    <xf numFmtId="2" fontId="57" fillId="0" borderId="36" xfId="0" applyNumberFormat="1" applyFont="1" applyBorder="1" applyAlignment="1">
      <alignment horizontal="right" wrapText="1"/>
    </xf>
    <xf numFmtId="0" fontId="57" fillId="0" borderId="45" xfId="0" applyFont="1" applyBorder="1" applyAlignment="1">
      <alignment horizontal="center"/>
    </xf>
    <xf numFmtId="0" fontId="57" fillId="0" borderId="59" xfId="0" applyFont="1" applyBorder="1" applyAlignment="1">
      <alignment horizontal="center"/>
    </xf>
    <xf numFmtId="2" fontId="57" fillId="6" borderId="17" xfId="0" applyNumberFormat="1" applyFont="1" applyFill="1" applyBorder="1"/>
    <xf numFmtId="0" fontId="90" fillId="0" borderId="0" xfId="0" applyFont="1" applyAlignment="1">
      <alignment horizontal="left" vertical="center" indent="2"/>
    </xf>
    <xf numFmtId="164" fontId="66" fillId="0" borderId="11" xfId="0" applyNumberFormat="1" applyFont="1" applyBorder="1" applyAlignment="1">
      <alignment horizontal="center" vertical="center" wrapText="1"/>
    </xf>
    <xf numFmtId="164" fontId="61" fillId="0" borderId="11" xfId="0" applyNumberFormat="1" applyFont="1" applyBorder="1" applyAlignment="1">
      <alignment horizontal="center" vertical="top" wrapText="1"/>
    </xf>
    <xf numFmtId="1" fontId="61" fillId="0" borderId="45" xfId="0" applyNumberFormat="1" applyFont="1" applyBorder="1" applyAlignment="1">
      <alignment horizontal="center" vertical="top" wrapText="1"/>
    </xf>
    <xf numFmtId="1" fontId="61" fillId="0" borderId="59" xfId="0" applyNumberFormat="1" applyFont="1" applyBorder="1" applyAlignment="1">
      <alignment horizontal="center" vertical="top" wrapText="1"/>
    </xf>
    <xf numFmtId="164" fontId="4" fillId="0" borderId="11" xfId="0" applyNumberFormat="1" applyFont="1" applyBorder="1" applyAlignment="1">
      <alignment vertical="center" wrapText="1"/>
    </xf>
    <xf numFmtId="164" fontId="57" fillId="0" borderId="15" xfId="0" applyNumberFormat="1" applyFont="1" applyBorder="1" applyAlignment="1">
      <alignment vertical="center"/>
    </xf>
    <xf numFmtId="164" fontId="18" fillId="0" borderId="11" xfId="0" applyNumberFormat="1" applyFont="1" applyBorder="1" applyAlignment="1">
      <alignment vertical="top" wrapText="1"/>
    </xf>
    <xf numFmtId="164" fontId="66" fillId="0" borderId="11" xfId="0" applyNumberFormat="1" applyFont="1" applyBorder="1" applyAlignment="1">
      <alignment vertical="top" wrapText="1"/>
    </xf>
    <xf numFmtId="49" fontId="66" fillId="0" borderId="11" xfId="0" applyNumberFormat="1" applyFont="1" applyBorder="1" applyAlignment="1">
      <alignment horizontal="center" vertical="top" wrapText="1"/>
    </xf>
    <xf numFmtId="2" fontId="57" fillId="6" borderId="18" xfId="0" applyNumberFormat="1" applyFont="1" applyFill="1" applyBorder="1" applyAlignment="1">
      <alignment vertical="center" wrapText="1"/>
    </xf>
    <xf numFmtId="1" fontId="66" fillId="0" borderId="45" xfId="0" applyNumberFormat="1" applyFont="1" applyBorder="1" applyAlignment="1">
      <alignment horizontal="center" vertical="top" wrapText="1"/>
    </xf>
    <xf numFmtId="1" fontId="66" fillId="0" borderId="59" xfId="0" applyNumberFormat="1" applyFont="1" applyBorder="1" applyAlignment="1">
      <alignment horizontal="center" vertical="top" wrapText="1"/>
    </xf>
    <xf numFmtId="49" fontId="61" fillId="0" borderId="11" xfId="0" applyNumberFormat="1" applyFont="1" applyBorder="1" applyAlignment="1">
      <alignment horizontal="center" vertical="top" wrapText="1"/>
    </xf>
    <xf numFmtId="0" fontId="61" fillId="0" borderId="11" xfId="0" applyFont="1" applyBorder="1" applyAlignment="1">
      <alignment vertical="center" wrapText="1"/>
    </xf>
    <xf numFmtId="0" fontId="57" fillId="0" borderId="15" xfId="0" applyFont="1" applyBorder="1" applyAlignment="1">
      <alignment vertical="center"/>
    </xf>
    <xf numFmtId="0" fontId="61" fillId="0" borderId="45" xfId="0" applyFont="1" applyBorder="1" applyAlignment="1">
      <alignment horizontal="center" vertical="top" wrapText="1"/>
    </xf>
    <xf numFmtId="0" fontId="61" fillId="0" borderId="59" xfId="0" applyFont="1" applyBorder="1" applyAlignment="1">
      <alignment horizontal="center" vertical="top" wrapText="1"/>
    </xf>
    <xf numFmtId="49" fontId="57" fillId="0" borderId="11" xfId="0" applyNumberFormat="1" applyFont="1" applyBorder="1" applyAlignment="1">
      <alignment horizontal="center" vertical="top" wrapText="1"/>
    </xf>
    <xf numFmtId="2" fontId="21" fillId="6" borderId="11" xfId="0" applyNumberFormat="1" applyFont="1" applyFill="1" applyBorder="1"/>
    <xf numFmtId="0" fontId="57" fillId="0" borderId="11" xfId="0" applyFont="1" applyBorder="1" applyAlignment="1">
      <alignment vertical="top" wrapText="1"/>
    </xf>
    <xf numFmtId="2" fontId="21" fillId="6" borderId="16" xfId="0" applyNumberFormat="1" applyFont="1" applyFill="1" applyBorder="1"/>
    <xf numFmtId="2" fontId="21" fillId="6" borderId="15" xfId="0" applyNumberFormat="1" applyFont="1" applyFill="1" applyBorder="1"/>
    <xf numFmtId="0" fontId="15" fillId="0" borderId="0" xfId="0" applyFont="1" applyAlignment="1">
      <alignment vertical="center" wrapText="1"/>
    </xf>
    <xf numFmtId="0" fontId="83" fillId="0" borderId="0" xfId="0" applyFont="1" applyAlignment="1">
      <alignmen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165" fontId="15" fillId="0" borderId="0" xfId="0" applyNumberFormat="1" applyFont="1" applyAlignment="1">
      <alignment horizontal="center" vertical="top"/>
    </xf>
    <xf numFmtId="49" fontId="15" fillId="0" borderId="0" xfId="0" applyNumberFormat="1" applyFont="1" applyAlignment="1">
      <alignment horizontal="center" vertical="center" wrapText="1"/>
    </xf>
    <xf numFmtId="0" fontId="83" fillId="0" borderId="0" xfId="0" applyFont="1" applyAlignment="1">
      <alignment horizontal="right" vertical="center"/>
    </xf>
    <xf numFmtId="49" fontId="83" fillId="0" borderId="0" xfId="0" applyNumberFormat="1" applyFont="1" applyAlignment="1">
      <alignment horizontal="center" vertical="center" wrapText="1"/>
    </xf>
    <xf numFmtId="0" fontId="15" fillId="0" borderId="0" xfId="0" applyFont="1" applyAlignment="1">
      <alignment horizontal="center" vertical="center" wrapText="1"/>
    </xf>
    <xf numFmtId="2" fontId="83" fillId="0" borderId="0" xfId="0" applyNumberFormat="1" applyFont="1" applyAlignment="1">
      <alignment horizontal="right" vertical="center" wrapText="1"/>
    </xf>
    <xf numFmtId="0" fontId="91" fillId="0" borderId="0" xfId="0" applyFont="1"/>
    <xf numFmtId="1" fontId="61" fillId="0" borderId="12" xfId="0" applyNumberFormat="1" applyFont="1" applyBorder="1" applyAlignment="1">
      <alignment vertical="center" wrapText="1"/>
    </xf>
    <xf numFmtId="1" fontId="61" fillId="0" borderId="13" xfId="0" applyNumberFormat="1" applyFont="1" applyBorder="1" applyAlignment="1">
      <alignment vertical="center" wrapText="1"/>
    </xf>
    <xf numFmtId="1" fontId="61" fillId="0" borderId="11" xfId="0" applyNumberFormat="1" applyFont="1" applyBorder="1" applyAlignment="1">
      <alignment vertical="center" wrapText="1"/>
    </xf>
    <xf numFmtId="1" fontId="61" fillId="0" borderId="14" xfId="0" applyNumberFormat="1" applyFont="1" applyBorder="1" applyAlignment="1">
      <alignment vertical="center" wrapText="1"/>
    </xf>
    <xf numFmtId="1" fontId="61" fillId="0" borderId="15" xfId="0" applyNumberFormat="1" applyFont="1" applyBorder="1" applyAlignment="1">
      <alignment vertical="center" wrapText="1"/>
    </xf>
    <xf numFmtId="1" fontId="61" fillId="0" borderId="16" xfId="0" applyNumberFormat="1" applyFont="1" applyBorder="1" applyAlignment="1">
      <alignment vertical="center" wrapText="1"/>
    </xf>
    <xf numFmtId="1" fontId="61" fillId="0" borderId="17" xfId="0" applyNumberFormat="1" applyFont="1" applyBorder="1" applyAlignment="1">
      <alignment vertical="center" wrapText="1"/>
    </xf>
    <xf numFmtId="1" fontId="61" fillId="0" borderId="18" xfId="0" applyNumberFormat="1" applyFont="1" applyBorder="1" applyAlignment="1">
      <alignment vertical="center" wrapText="1"/>
    </xf>
    <xf numFmtId="1" fontId="61" fillId="0" borderId="19" xfId="0" applyNumberFormat="1" applyFont="1" applyBorder="1" applyAlignment="1">
      <alignment vertical="center" wrapText="1"/>
    </xf>
    <xf numFmtId="0" fontId="91" fillId="0" borderId="11" xfId="0" applyFont="1" applyBorder="1" applyAlignment="1">
      <alignment horizontal="center" vertical="center"/>
    </xf>
    <xf numFmtId="0" fontId="91" fillId="0" borderId="45" xfId="0" applyFont="1" applyBorder="1" applyAlignment="1">
      <alignment horizontal="center" vertical="center"/>
    </xf>
    <xf numFmtId="0" fontId="91" fillId="0" borderId="59" xfId="0" applyFont="1" applyBorder="1" applyAlignment="1">
      <alignment horizontal="center" vertical="center"/>
    </xf>
    <xf numFmtId="49" fontId="91" fillId="0" borderId="66" xfId="0" applyNumberFormat="1" applyFont="1" applyBorder="1" applyAlignment="1">
      <alignment horizontal="center" vertical="center"/>
    </xf>
    <xf numFmtId="2" fontId="91" fillId="0" borderId="12" xfId="0" applyNumberFormat="1" applyFont="1" applyBorder="1" applyAlignment="1" applyProtection="1">
      <alignment vertical="center"/>
      <protection locked="0"/>
    </xf>
    <xf numFmtId="2" fontId="91" fillId="0" borderId="14" xfId="0" applyNumberFormat="1" applyFont="1" applyBorder="1" applyAlignment="1" applyProtection="1">
      <alignment vertical="center"/>
      <protection locked="0"/>
    </xf>
    <xf numFmtId="2" fontId="91" fillId="0" borderId="15" xfId="0" applyNumberFormat="1" applyFont="1" applyBorder="1" applyAlignment="1" applyProtection="1">
      <alignment vertical="center"/>
      <protection locked="0"/>
    </xf>
    <xf numFmtId="2" fontId="91" fillId="0" borderId="16" xfId="0" applyNumberFormat="1" applyFont="1" applyBorder="1" applyAlignment="1" applyProtection="1">
      <alignment vertical="center"/>
      <protection locked="0"/>
    </xf>
    <xf numFmtId="0" fontId="91" fillId="0" borderId="15" xfId="0" applyFont="1" applyBorder="1"/>
    <xf numFmtId="0" fontId="91" fillId="0" borderId="11" xfId="0" applyFont="1" applyBorder="1" applyAlignment="1">
      <alignment vertical="center"/>
    </xf>
    <xf numFmtId="0" fontId="91" fillId="0" borderId="11" xfId="0" applyFont="1" applyBorder="1" applyAlignment="1">
      <alignment vertical="center" wrapText="1"/>
    </xf>
    <xf numFmtId="49" fontId="91" fillId="0" borderId="72" xfId="0" applyNumberFormat="1" applyFont="1" applyBorder="1" applyAlignment="1">
      <alignment horizontal="center" vertical="center"/>
    </xf>
    <xf numFmtId="2" fontId="91" fillId="0" borderId="17" xfId="0" applyNumberFormat="1" applyFont="1" applyBorder="1" applyAlignment="1" applyProtection="1">
      <alignment vertical="center"/>
      <protection locked="0"/>
    </xf>
    <xf numFmtId="2" fontId="91" fillId="0" borderId="19" xfId="0" applyNumberFormat="1" applyFont="1" applyBorder="1" applyAlignment="1" applyProtection="1">
      <alignment vertical="center"/>
      <protection locked="0"/>
    </xf>
    <xf numFmtId="49" fontId="91" fillId="0" borderId="13" xfId="0" applyNumberFormat="1" applyFont="1" applyBorder="1" applyAlignment="1">
      <alignment horizontal="center" vertical="top" wrapText="1"/>
    </xf>
    <xf numFmtId="0" fontId="92" fillId="0" borderId="14" xfId="0" applyFont="1" applyBorder="1" applyAlignment="1">
      <alignment horizontal="center" vertical="top" wrapText="1"/>
    </xf>
    <xf numFmtId="49" fontId="91" fillId="0" borderId="11" xfId="0" applyNumberFormat="1" applyFont="1" applyBorder="1" applyAlignment="1">
      <alignment horizontal="center" vertical="top" wrapText="1"/>
    </xf>
    <xf numFmtId="0" fontId="91" fillId="0" borderId="59" xfId="0" applyFont="1" applyBorder="1" applyAlignment="1">
      <alignment horizontal="center" vertical="top" wrapText="1"/>
    </xf>
    <xf numFmtId="49" fontId="91" fillId="0" borderId="66" xfId="0" applyNumberFormat="1" applyFont="1" applyBorder="1" applyAlignment="1">
      <alignment horizontal="center" vertical="center" wrapText="1"/>
    </xf>
    <xf numFmtId="0" fontId="91" fillId="0" borderId="11" xfId="0" applyFont="1" applyBorder="1" applyAlignment="1">
      <alignment horizontal="left" vertical="center" wrapText="1"/>
    </xf>
    <xf numFmtId="49" fontId="91" fillId="0" borderId="72" xfId="0" applyNumberFormat="1" applyFont="1" applyBorder="1" applyAlignment="1">
      <alignment horizontal="center" vertical="center" wrapText="1"/>
    </xf>
    <xf numFmtId="0" fontId="93" fillId="0" borderId="0" xfId="0" applyFont="1" applyAlignment="1">
      <alignment horizontal="left" vertical="center" wrapText="1"/>
    </xf>
    <xf numFmtId="2" fontId="93" fillId="0" borderId="0" xfId="0" applyNumberFormat="1" applyFont="1"/>
    <xf numFmtId="0" fontId="93" fillId="0" borderId="0" xfId="0" applyFont="1" applyAlignment="1">
      <alignment horizontal="center" vertical="center"/>
    </xf>
    <xf numFmtId="2" fontId="94" fillId="0" borderId="13" xfId="0" applyNumberFormat="1" applyFont="1" applyBorder="1" applyAlignment="1">
      <alignment horizontal="center" vertical="top" wrapText="1"/>
    </xf>
    <xf numFmtId="2" fontId="94" fillId="0" borderId="14" xfId="0" applyNumberFormat="1" applyFont="1" applyBorder="1" applyAlignment="1">
      <alignment horizontal="center" vertical="top" wrapText="1"/>
    </xf>
    <xf numFmtId="2" fontId="94" fillId="0" borderId="11" xfId="0" applyNumberFormat="1" applyFont="1" applyBorder="1" applyAlignment="1">
      <alignment horizontal="center" vertical="top" wrapText="1"/>
    </xf>
    <xf numFmtId="49" fontId="94" fillId="0" borderId="59" xfId="0" applyNumberFormat="1" applyFont="1" applyBorder="1" applyAlignment="1">
      <alignment horizontal="center" vertical="top" wrapText="1"/>
    </xf>
    <xf numFmtId="2" fontId="94" fillId="0" borderId="66" xfId="0" applyNumberFormat="1" applyFont="1" applyBorder="1" applyAlignment="1">
      <alignment horizontal="center" vertical="center" wrapText="1"/>
    </xf>
    <xf numFmtId="2" fontId="94" fillId="0" borderId="11" xfId="0" applyNumberFormat="1" applyFont="1" applyBorder="1" applyAlignment="1">
      <alignment horizontal="left" wrapText="1" indent="2"/>
    </xf>
    <xf numFmtId="2" fontId="94" fillId="0" borderId="72" xfId="0" applyNumberFormat="1" applyFont="1" applyBorder="1" applyAlignment="1">
      <alignment horizontal="center" vertical="center" wrapText="1"/>
    </xf>
    <xf numFmtId="2" fontId="37" fillId="0" borderId="38" xfId="0" applyNumberFormat="1" applyFont="1" applyBorder="1" applyAlignment="1">
      <alignment vertical="center"/>
    </xf>
    <xf numFmtId="2" fontId="91" fillId="0" borderId="6" xfId="0" applyNumberFormat="1" applyFont="1" applyBorder="1" applyAlignment="1" applyProtection="1">
      <alignment vertical="center" wrapText="1"/>
      <protection locked="0"/>
    </xf>
    <xf numFmtId="2" fontId="91" fillId="0" borderId="8" xfId="0" applyNumberFormat="1" applyFont="1" applyBorder="1" applyAlignment="1" applyProtection="1">
      <alignment vertical="center" wrapText="1"/>
      <protection locked="0"/>
    </xf>
    <xf numFmtId="2" fontId="91" fillId="0" borderId="38" xfId="0" applyNumberFormat="1" applyFont="1" applyBorder="1" applyAlignment="1" applyProtection="1">
      <alignment vertical="center" wrapText="1"/>
      <protection locked="0"/>
    </xf>
    <xf numFmtId="0" fontId="91" fillId="0" borderId="6" xfId="0" applyFont="1" applyBorder="1" applyAlignment="1" applyProtection="1">
      <alignment vertical="center" wrapText="1"/>
      <protection locked="0"/>
    </xf>
    <xf numFmtId="0" fontId="91" fillId="0" borderId="8" xfId="0" applyFont="1" applyBorder="1" applyAlignment="1" applyProtection="1">
      <alignment vertical="center" wrapText="1"/>
      <protection locked="0"/>
    </xf>
    <xf numFmtId="0" fontId="91" fillId="0" borderId="0" xfId="0" applyFont="1" applyAlignment="1">
      <alignment horizontal="center" wrapText="1"/>
    </xf>
    <xf numFmtId="0" fontId="91" fillId="0" borderId="0" xfId="0" applyFont="1" applyAlignment="1">
      <alignment horizontal="center"/>
    </xf>
    <xf numFmtId="0" fontId="91" fillId="0" borderId="0" xfId="0" applyFont="1" applyAlignment="1">
      <alignment horizontal="right"/>
    </xf>
    <xf numFmtId="49" fontId="91" fillId="0" borderId="11" xfId="0" applyNumberFormat="1" applyFont="1" applyBorder="1" applyAlignment="1">
      <alignment horizontal="center" vertical="center"/>
    </xf>
    <xf numFmtId="2" fontId="91" fillId="0" borderId="12" xfId="0" applyNumberFormat="1" applyFont="1" applyBorder="1" applyAlignment="1" applyProtection="1">
      <alignment vertical="center" wrapText="1"/>
      <protection locked="0"/>
    </xf>
    <xf numFmtId="2" fontId="91" fillId="0" borderId="13" xfId="0" applyNumberFormat="1" applyFont="1" applyBorder="1" applyAlignment="1" applyProtection="1">
      <alignment vertical="center" wrapText="1"/>
      <protection locked="0"/>
    </xf>
    <xf numFmtId="2" fontId="91" fillId="0" borderId="13" xfId="0" applyNumberFormat="1" applyFont="1" applyBorder="1" applyAlignment="1" applyProtection="1">
      <alignment vertical="center"/>
      <protection locked="0"/>
    </xf>
    <xf numFmtId="2" fontId="91" fillId="0" borderId="14" xfId="0" applyNumberFormat="1" applyFont="1" applyBorder="1" applyAlignment="1">
      <alignment vertical="center" wrapText="1"/>
    </xf>
    <xf numFmtId="0" fontId="91" fillId="0" borderId="15" xfId="0" applyFont="1" applyBorder="1" applyAlignment="1">
      <alignment horizontal="center" vertical="center"/>
    </xf>
    <xf numFmtId="2" fontId="91" fillId="0" borderId="15" xfId="0" applyNumberFormat="1" applyFont="1" applyBorder="1" applyAlignment="1" applyProtection="1">
      <alignment vertical="center" wrapText="1"/>
      <protection locked="0"/>
    </xf>
    <xf numFmtId="2" fontId="91" fillId="0" borderId="11" xfId="0" applyNumberFormat="1" applyFont="1" applyBorder="1" applyAlignment="1" applyProtection="1">
      <alignment vertical="center" wrapText="1"/>
      <protection locked="0"/>
    </xf>
    <xf numFmtId="2" fontId="91" fillId="0" borderId="11" xfId="0" applyNumberFormat="1" applyFont="1" applyBorder="1" applyAlignment="1" applyProtection="1">
      <alignment vertical="center"/>
      <protection locked="0"/>
    </xf>
    <xf numFmtId="2" fontId="91" fillId="0" borderId="16" xfId="0" applyNumberFormat="1" applyFont="1" applyBorder="1" applyAlignment="1">
      <alignment vertical="center" wrapText="1"/>
    </xf>
    <xf numFmtId="2" fontId="91" fillId="0" borderId="15" xfId="0" applyNumberFormat="1" applyFont="1" applyBorder="1" applyAlignment="1">
      <alignment vertical="center" wrapText="1"/>
    </xf>
    <xf numFmtId="2" fontId="91" fillId="0" borderId="11" xfId="0" applyNumberFormat="1" applyFont="1" applyBorder="1" applyAlignment="1">
      <alignment vertical="center" wrapText="1"/>
    </xf>
    <xf numFmtId="2" fontId="91" fillId="0" borderId="11" xfId="0" applyNumberFormat="1" applyFont="1" applyBorder="1" applyAlignment="1">
      <alignment vertical="center"/>
    </xf>
    <xf numFmtId="2" fontId="91" fillId="0" borderId="24" xfId="0" applyNumberFormat="1" applyFont="1" applyBorder="1" applyAlignment="1">
      <alignment horizontal="center" vertical="center"/>
    </xf>
    <xf numFmtId="2" fontId="91" fillId="0" borderId="65" xfId="0" applyNumberFormat="1" applyFont="1" applyBorder="1" applyAlignment="1">
      <alignment horizontal="center" vertical="center"/>
    </xf>
    <xf numFmtId="2" fontId="91" fillId="0" borderId="16" xfId="0" applyNumberFormat="1" applyFont="1" applyBorder="1" applyAlignment="1">
      <alignment vertical="center"/>
    </xf>
    <xf numFmtId="2" fontId="91" fillId="0" borderId="17" xfId="0" applyNumberFormat="1" applyFont="1" applyBorder="1" applyAlignment="1">
      <alignment vertical="center"/>
    </xf>
    <xf numFmtId="2" fontId="91" fillId="0" borderId="18" xfId="0" applyNumberFormat="1" applyFont="1" applyBorder="1" applyAlignment="1">
      <alignment vertical="center"/>
    </xf>
    <xf numFmtId="2" fontId="91" fillId="0" borderId="19" xfId="0" applyNumberFormat="1" applyFont="1" applyBorder="1" applyAlignment="1">
      <alignment vertical="center"/>
    </xf>
    <xf numFmtId="49" fontId="91" fillId="0" borderId="0" xfId="0" applyNumberFormat="1" applyFont="1"/>
    <xf numFmtId="0" fontId="91" fillId="0" borderId="11" xfId="0" applyFont="1" applyBorder="1" applyAlignment="1">
      <alignment horizontal="center" vertical="center" wrapText="1"/>
    </xf>
    <xf numFmtId="49" fontId="91" fillId="0" borderId="11" xfId="0" applyNumberFormat="1" applyFont="1" applyBorder="1" applyAlignment="1">
      <alignment horizontal="center" vertical="center" wrapText="1"/>
    </xf>
    <xf numFmtId="0" fontId="91" fillId="0" borderId="45" xfId="0" applyFont="1" applyBorder="1" applyAlignment="1">
      <alignment horizontal="center" vertical="center" wrapText="1"/>
    </xf>
    <xf numFmtId="0" fontId="91" fillId="0" borderId="59" xfId="0" applyFont="1" applyBorder="1" applyAlignment="1">
      <alignment horizontal="center" vertical="center" wrapText="1"/>
    </xf>
    <xf numFmtId="2" fontId="91" fillId="0" borderId="14" xfId="0" applyNumberFormat="1" applyFont="1" applyBorder="1" applyAlignment="1" applyProtection="1">
      <alignment vertical="center" wrapText="1"/>
      <protection locked="0"/>
    </xf>
    <xf numFmtId="2" fontId="91" fillId="0" borderId="16" xfId="0" applyNumberFormat="1" applyFont="1" applyBorder="1" applyAlignment="1" applyProtection="1">
      <alignment vertical="center" wrapText="1"/>
      <protection locked="0"/>
    </xf>
    <xf numFmtId="2" fontId="37" fillId="0" borderId="11" xfId="0" applyNumberFormat="1" applyFont="1" applyBorder="1" applyAlignment="1">
      <alignment vertical="center"/>
    </xf>
    <xf numFmtId="2" fontId="91" fillId="0" borderId="65" xfId="0" applyNumberFormat="1" applyFont="1" applyBorder="1" applyAlignment="1">
      <alignment horizontal="right" vertical="center" wrapText="1"/>
    </xf>
    <xf numFmtId="2" fontId="91" fillId="0" borderId="24" xfId="0" applyNumberFormat="1" applyFont="1" applyBorder="1" applyAlignment="1">
      <alignment horizontal="right" vertical="center" wrapText="1"/>
    </xf>
    <xf numFmtId="2" fontId="91" fillId="0" borderId="71" xfId="0" applyNumberFormat="1" applyFont="1" applyBorder="1" applyAlignment="1">
      <alignment horizontal="right" vertical="center" wrapText="1"/>
    </xf>
    <xf numFmtId="2" fontId="91" fillId="0" borderId="35" xfId="0" applyNumberFormat="1" applyFont="1" applyBorder="1" applyAlignment="1">
      <alignment horizontal="right" vertical="center" wrapText="1"/>
    </xf>
    <xf numFmtId="2" fontId="91" fillId="0" borderId="12" xfId="0" applyNumberFormat="1" applyFont="1" applyBorder="1" applyAlignment="1">
      <alignment vertical="center"/>
    </xf>
    <xf numFmtId="2" fontId="91" fillId="0" borderId="13" xfId="0" applyNumberFormat="1" applyFont="1" applyBorder="1" applyAlignment="1">
      <alignment vertical="center"/>
    </xf>
    <xf numFmtId="2" fontId="91" fillId="0" borderId="14" xfId="0" applyNumberFormat="1" applyFont="1" applyBorder="1" applyAlignment="1">
      <alignment vertical="center"/>
    </xf>
    <xf numFmtId="2" fontId="91" fillId="0" borderId="68" xfId="0" applyNumberFormat="1" applyFont="1" applyBorder="1" applyAlignment="1">
      <alignment horizontal="right" vertical="center" wrapText="1"/>
    </xf>
    <xf numFmtId="2" fontId="91" fillId="0" borderId="69" xfId="0" applyNumberFormat="1" applyFont="1" applyBorder="1" applyAlignment="1">
      <alignment horizontal="right" vertical="center" wrapText="1"/>
    </xf>
    <xf numFmtId="49" fontId="91" fillId="0" borderId="11" xfId="0" applyNumberFormat="1" applyFont="1" applyBorder="1" applyAlignment="1">
      <alignment horizontal="center"/>
    </xf>
    <xf numFmtId="0" fontId="91" fillId="0" borderId="45" xfId="0" applyFont="1" applyBorder="1" applyAlignment="1">
      <alignment horizontal="center"/>
    </xf>
    <xf numFmtId="0" fontId="91" fillId="0" borderId="59" xfId="0" applyFont="1" applyBorder="1" applyAlignment="1">
      <alignment horizontal="center"/>
    </xf>
    <xf numFmtId="2" fontId="91" fillId="0" borderId="36" xfId="0" applyNumberFormat="1" applyFont="1" applyBorder="1" applyAlignment="1">
      <alignment horizontal="right" wrapText="1"/>
    </xf>
    <xf numFmtId="2" fontId="37" fillId="0" borderId="12" xfId="0" applyNumberFormat="1" applyFont="1" applyBorder="1"/>
    <xf numFmtId="2" fontId="37" fillId="0" borderId="13" xfId="0" applyNumberFormat="1" applyFont="1" applyBorder="1"/>
    <xf numFmtId="2" fontId="91" fillId="0" borderId="13" xfId="0" applyNumberFormat="1" applyFont="1" applyBorder="1"/>
    <xf numFmtId="2" fontId="91" fillId="0" borderId="14" xfId="0" applyNumberFormat="1" applyFont="1" applyBorder="1"/>
    <xf numFmtId="2" fontId="91" fillId="0" borderId="15" xfId="0" applyNumberFormat="1" applyFont="1" applyBorder="1" applyAlignment="1" applyProtection="1">
      <alignment wrapText="1"/>
      <protection locked="0"/>
    </xf>
    <xf numFmtId="2" fontId="91" fillId="0" borderId="11" xfId="0" applyNumberFormat="1" applyFont="1" applyBorder="1" applyAlignment="1" applyProtection="1">
      <alignment wrapText="1"/>
      <protection locked="0"/>
    </xf>
    <xf numFmtId="2" fontId="91" fillId="0" borderId="11" xfId="0" applyNumberFormat="1" applyFont="1" applyBorder="1"/>
    <xf numFmtId="2" fontId="37" fillId="0" borderId="11" xfId="0" applyNumberFormat="1" applyFont="1" applyBorder="1"/>
    <xf numFmtId="2" fontId="91" fillId="0" borderId="16" xfId="0" applyNumberFormat="1" applyFont="1" applyBorder="1"/>
    <xf numFmtId="2" fontId="91" fillId="0" borderId="15" xfId="0" applyNumberFormat="1" applyFont="1" applyBorder="1"/>
    <xf numFmtId="2" fontId="91" fillId="0" borderId="11" xfId="0" applyNumberFormat="1" applyFont="1" applyBorder="1" applyAlignment="1">
      <alignment wrapText="1"/>
    </xf>
    <xf numFmtId="2" fontId="91" fillId="0" borderId="65" xfId="0" applyNumberFormat="1" applyFont="1" applyBorder="1" applyAlignment="1">
      <alignment horizontal="right" wrapText="1"/>
    </xf>
    <xf numFmtId="2" fontId="91" fillId="0" borderId="11" xfId="7" applyNumberFormat="1" applyFont="1" applyBorder="1" applyAlignment="1" applyProtection="1">
      <alignment wrapText="1"/>
      <protection locked="0"/>
    </xf>
    <xf numFmtId="2" fontId="40" fillId="0" borderId="11" xfId="0" applyNumberFormat="1" applyFont="1" applyBorder="1"/>
    <xf numFmtId="2" fontId="91" fillId="0" borderId="24" xfId="0" applyNumberFormat="1" applyFont="1" applyBorder="1" applyAlignment="1">
      <alignment horizontal="right" wrapText="1"/>
    </xf>
    <xf numFmtId="2" fontId="91" fillId="0" borderId="34" xfId="0" applyNumberFormat="1" applyFont="1" applyBorder="1" applyAlignment="1">
      <alignment horizontal="right" wrapText="1"/>
    </xf>
    <xf numFmtId="2" fontId="37" fillId="0" borderId="11" xfId="0" applyNumberFormat="1" applyFont="1" applyBorder="1" applyProtection="1">
      <protection locked="0"/>
    </xf>
    <xf numFmtId="2" fontId="91" fillId="0" borderId="17" xfId="0" applyNumberFormat="1" applyFont="1" applyBorder="1"/>
    <xf numFmtId="2" fontId="91" fillId="0" borderId="35" xfId="0" applyNumberFormat="1" applyFont="1" applyBorder="1" applyAlignment="1">
      <alignment horizontal="right" wrapText="1"/>
    </xf>
    <xf numFmtId="2" fontId="91" fillId="0" borderId="18" xfId="0" applyNumberFormat="1" applyFont="1" applyBorder="1"/>
    <xf numFmtId="164" fontId="91" fillId="0" borderId="0" xfId="0" applyNumberFormat="1" applyFont="1"/>
    <xf numFmtId="164" fontId="91" fillId="0" borderId="11" xfId="0" applyNumberFormat="1" applyFont="1" applyBorder="1" applyAlignment="1">
      <alignment horizontal="center" vertical="center" wrapText="1"/>
    </xf>
    <xf numFmtId="164" fontId="91" fillId="0" borderId="11" xfId="0" applyNumberFormat="1" applyFont="1" applyBorder="1" applyAlignment="1">
      <alignment horizontal="center" vertical="top" wrapText="1"/>
    </xf>
    <xf numFmtId="1" fontId="91" fillId="0" borderId="45" xfId="0" applyNumberFormat="1" applyFont="1" applyBorder="1" applyAlignment="1">
      <alignment horizontal="center" vertical="top" wrapText="1"/>
    </xf>
    <xf numFmtId="1" fontId="91" fillId="0" borderId="59" xfId="0" applyNumberFormat="1" applyFont="1" applyBorder="1" applyAlignment="1">
      <alignment horizontal="center" vertical="top" wrapText="1"/>
    </xf>
    <xf numFmtId="49" fontId="40" fillId="0" borderId="66" xfId="0" applyNumberFormat="1" applyFont="1" applyBorder="1" applyAlignment="1">
      <alignment horizontal="center" vertical="top" wrapText="1"/>
    </xf>
    <xf numFmtId="164" fontId="40" fillId="0" borderId="11" xfId="0" applyNumberFormat="1" applyFont="1" applyBorder="1" applyAlignment="1">
      <alignment vertical="center" wrapText="1"/>
    </xf>
    <xf numFmtId="49" fontId="40" fillId="10" borderId="66" xfId="0" applyNumberFormat="1" applyFont="1" applyFill="1" applyBorder="1" applyAlignment="1">
      <alignment horizontal="center" vertical="top" wrapText="1"/>
    </xf>
    <xf numFmtId="164" fontId="91" fillId="0" borderId="15" xfId="0" applyNumberFormat="1" applyFont="1" applyBorder="1" applyAlignment="1">
      <alignment vertical="center"/>
    </xf>
    <xf numFmtId="2" fontId="40" fillId="0" borderId="65" xfId="0" applyNumberFormat="1" applyFont="1" applyBorder="1" applyAlignment="1">
      <alignment horizontal="right" vertical="center" wrapText="1"/>
    </xf>
    <xf numFmtId="49" fontId="40" fillId="0" borderId="72" xfId="0" applyNumberFormat="1" applyFont="1" applyBorder="1" applyAlignment="1">
      <alignment horizontal="center" vertical="top" wrapText="1"/>
    </xf>
    <xf numFmtId="2" fontId="91" fillId="0" borderId="13" xfId="0" applyNumberFormat="1" applyFont="1" applyBorder="1" applyAlignment="1">
      <alignment horizontal="right" vertical="center"/>
    </xf>
    <xf numFmtId="2" fontId="91" fillId="0" borderId="70" xfId="0" applyNumberFormat="1" applyFont="1" applyBorder="1" applyAlignment="1">
      <alignment horizontal="right" vertical="center" wrapText="1"/>
    </xf>
    <xf numFmtId="2" fontId="91" fillId="0" borderId="16" xfId="0" applyNumberFormat="1" applyFont="1" applyBorder="1" applyAlignment="1">
      <alignment horizontal="right" vertical="center"/>
    </xf>
    <xf numFmtId="2" fontId="91" fillId="0" borderId="11" xfId="0" applyNumberFormat="1" applyFont="1" applyBorder="1" applyAlignment="1">
      <alignment horizontal="right" vertical="center"/>
    </xf>
    <xf numFmtId="2" fontId="40" fillId="0" borderId="34" xfId="0" applyNumberFormat="1" applyFont="1" applyBorder="1" applyAlignment="1">
      <alignment horizontal="right" vertical="center" wrapText="1"/>
    </xf>
    <xf numFmtId="2" fontId="40" fillId="0" borderId="24" xfId="0" applyNumberFormat="1" applyFont="1" applyBorder="1" applyAlignment="1">
      <alignment horizontal="right" vertical="center" wrapText="1"/>
    </xf>
    <xf numFmtId="2" fontId="40" fillId="0" borderId="11" xfId="0" applyNumberFormat="1" applyFont="1" applyBorder="1" applyAlignment="1">
      <alignment horizontal="right" vertical="center"/>
    </xf>
    <xf numFmtId="2" fontId="91" fillId="0" borderId="15" xfId="7" applyNumberFormat="1" applyFont="1" applyBorder="1" applyAlignment="1" applyProtection="1">
      <alignment vertical="center" wrapText="1"/>
      <protection locked="0"/>
    </xf>
    <xf numFmtId="2" fontId="91" fillId="0" borderId="11" xfId="7" applyNumberFormat="1" applyFont="1" applyBorder="1" applyAlignment="1" applyProtection="1">
      <alignment vertical="center" wrapText="1"/>
      <protection locked="0"/>
    </xf>
    <xf numFmtId="2" fontId="40" fillId="0" borderId="15" xfId="0" applyNumberFormat="1" applyFont="1" applyBorder="1" applyAlignment="1" applyProtection="1">
      <alignment vertical="center"/>
      <protection locked="0"/>
    </xf>
    <xf numFmtId="2" fontId="40" fillId="0" borderId="71" xfId="0" applyNumberFormat="1" applyFont="1" applyBorder="1" applyAlignment="1">
      <alignment horizontal="right" vertical="center" wrapText="1"/>
    </xf>
    <xf numFmtId="2" fontId="40" fillId="0" borderId="35" xfId="0" applyNumberFormat="1" applyFont="1" applyBorder="1" applyAlignment="1">
      <alignment horizontal="right" vertical="center" wrapText="1"/>
    </xf>
    <xf numFmtId="2" fontId="40" fillId="0" borderId="18" xfId="0" applyNumberFormat="1" applyFont="1" applyBorder="1" applyAlignment="1">
      <alignment horizontal="right" vertical="center"/>
    </xf>
    <xf numFmtId="2" fontId="40" fillId="0" borderId="36" xfId="0" applyNumberFormat="1" applyFont="1" applyBorder="1" applyAlignment="1">
      <alignment horizontal="right" vertical="center" wrapText="1"/>
    </xf>
    <xf numFmtId="164" fontId="91" fillId="0" borderId="11" xfId="0" applyNumberFormat="1" applyFont="1" applyBorder="1" applyAlignment="1">
      <alignment vertical="top" wrapText="1"/>
    </xf>
    <xf numFmtId="49" fontId="40" fillId="0" borderId="66" xfId="0" applyNumberFormat="1" applyFont="1" applyBorder="1" applyAlignment="1">
      <alignment horizontal="center" vertical="center" wrapText="1"/>
    </xf>
    <xf numFmtId="2" fontId="37" fillId="0" borderId="12" xfId="0" applyNumberFormat="1" applyFont="1" applyBorder="1" applyAlignment="1">
      <alignment vertical="center"/>
    </xf>
    <xf numFmtId="2" fontId="40" fillId="0" borderId="13" xfId="0" applyNumberFormat="1" applyFont="1" applyBorder="1" applyAlignment="1">
      <alignment vertical="center"/>
    </xf>
    <xf numFmtId="2" fontId="37" fillId="0" borderId="13" xfId="0" applyNumberFormat="1" applyFont="1" applyBorder="1" applyAlignment="1">
      <alignment vertical="center"/>
    </xf>
    <xf numFmtId="2" fontId="40" fillId="0" borderId="14" xfId="0" applyNumberFormat="1" applyFont="1" applyBorder="1" applyAlignment="1">
      <alignment vertical="center"/>
    </xf>
    <xf numFmtId="164" fontId="40" fillId="0" borderId="11" xfId="0" applyNumberFormat="1" applyFont="1" applyBorder="1" applyAlignment="1">
      <alignment vertical="top" wrapText="1"/>
    </xf>
    <xf numFmtId="2" fontId="40" fillId="0" borderId="11" xfId="0" applyNumberFormat="1" applyFont="1" applyBorder="1" applyAlignment="1" applyProtection="1">
      <alignment vertical="center"/>
      <protection locked="0"/>
    </xf>
    <xf numFmtId="2" fontId="40" fillId="0" borderId="16" xfId="0" applyNumberFormat="1" applyFont="1" applyBorder="1" applyAlignment="1">
      <alignment vertical="center"/>
    </xf>
    <xf numFmtId="2" fontId="40" fillId="0" borderId="11" xfId="0" applyNumberFormat="1" applyFont="1" applyBorder="1" applyAlignment="1">
      <alignment vertical="center"/>
    </xf>
    <xf numFmtId="2" fontId="37" fillId="0" borderId="11" xfId="0" applyNumberFormat="1" applyFont="1" applyBorder="1" applyAlignment="1" applyProtection="1">
      <alignment vertical="center"/>
      <protection locked="0"/>
    </xf>
    <xf numFmtId="49" fontId="40" fillId="0" borderId="72" xfId="0" applyNumberFormat="1" applyFont="1" applyBorder="1" applyAlignment="1">
      <alignment horizontal="center" vertical="center" wrapText="1"/>
    </xf>
    <xf numFmtId="2" fontId="91" fillId="0" borderId="17" xfId="0" applyNumberFormat="1" applyFont="1" applyBorder="1" applyAlignment="1" applyProtection="1">
      <alignment vertical="center" wrapText="1"/>
      <protection locked="0"/>
    </xf>
    <xf numFmtId="2" fontId="37" fillId="0" borderId="18" xfId="0" applyNumberFormat="1" applyFont="1" applyBorder="1" applyAlignment="1">
      <alignment vertical="center"/>
    </xf>
    <xf numFmtId="2" fontId="91" fillId="0" borderId="18" xfId="0" applyNumberFormat="1" applyFont="1" applyBorder="1" applyAlignment="1" applyProtection="1">
      <alignment vertical="center" wrapText="1"/>
      <protection locked="0"/>
    </xf>
    <xf numFmtId="2" fontId="40" fillId="0" borderId="18" xfId="0" applyNumberFormat="1" applyFont="1" applyBorder="1" applyAlignment="1" applyProtection="1">
      <alignment vertical="center"/>
      <protection locked="0"/>
    </xf>
    <xf numFmtId="2" fontId="91" fillId="0" borderId="18" xfId="0" applyNumberFormat="1" applyFont="1" applyBorder="1" applyAlignment="1">
      <alignment vertical="center" wrapText="1"/>
    </xf>
    <xf numFmtId="2" fontId="40" fillId="0" borderId="19" xfId="0" applyNumberFormat="1" applyFont="1" applyBorder="1" applyAlignment="1">
      <alignment vertical="center"/>
    </xf>
    <xf numFmtId="0" fontId="91" fillId="0" borderId="16" xfId="0" applyFont="1" applyBorder="1" applyAlignment="1">
      <alignment horizontal="center" vertical="center" wrapText="1"/>
    </xf>
    <xf numFmtId="0" fontId="91" fillId="0" borderId="45" xfId="0" applyFont="1" applyBorder="1" applyAlignment="1">
      <alignment horizontal="center" vertical="top" wrapText="1"/>
    </xf>
    <xf numFmtId="0" fontId="91" fillId="0" borderId="15" xfId="0" applyFont="1" applyBorder="1" applyAlignment="1">
      <alignment vertical="center"/>
    </xf>
    <xf numFmtId="0" fontId="91" fillId="0" borderId="11" xfId="0" applyFont="1" applyBorder="1" applyAlignment="1">
      <alignment vertical="top" wrapText="1"/>
    </xf>
    <xf numFmtId="2" fontId="37" fillId="0" borderId="14" xfId="0" applyNumberFormat="1" applyFont="1" applyBorder="1"/>
    <xf numFmtId="2" fontId="37" fillId="0" borderId="15" xfId="0" applyNumberFormat="1" applyFont="1" applyBorder="1"/>
    <xf numFmtId="2" fontId="37" fillId="0" borderId="16" xfId="0" applyNumberFormat="1" applyFont="1" applyBorder="1"/>
    <xf numFmtId="2" fontId="91" fillId="0" borderId="16" xfId="0" applyNumberFormat="1" applyFont="1" applyBorder="1" applyAlignment="1" applyProtection="1">
      <alignment wrapText="1"/>
      <protection locked="0"/>
    </xf>
    <xf numFmtId="2" fontId="91" fillId="0" borderId="17" xfId="0" applyNumberFormat="1" applyFont="1" applyBorder="1" applyAlignment="1" applyProtection="1">
      <alignment wrapText="1"/>
      <protection locked="0"/>
    </xf>
    <xf numFmtId="2" fontId="91" fillId="0" borderId="18" xfId="0" applyNumberFormat="1" applyFont="1" applyBorder="1" applyAlignment="1" applyProtection="1">
      <alignment wrapText="1"/>
      <protection locked="0"/>
    </xf>
    <xf numFmtId="2" fontId="91" fillId="0" borderId="19" xfId="0" applyNumberFormat="1" applyFont="1" applyBorder="1" applyAlignment="1" applyProtection="1">
      <alignment wrapText="1"/>
      <protection locked="0"/>
    </xf>
    <xf numFmtId="0" fontId="91" fillId="0" borderId="2" xfId="0" applyFont="1" applyBorder="1" applyAlignment="1">
      <alignment wrapText="1"/>
    </xf>
    <xf numFmtId="0" fontId="91" fillId="0" borderId="58" xfId="0" applyFont="1" applyBorder="1" applyAlignment="1">
      <alignment vertical="center" wrapText="1"/>
    </xf>
    <xf numFmtId="0" fontId="91" fillId="0" borderId="2" xfId="0" applyFont="1" applyBorder="1"/>
    <xf numFmtId="0" fontId="15" fillId="0" borderId="0" xfId="0" applyFont="1" applyAlignment="1">
      <alignment vertical="top"/>
    </xf>
    <xf numFmtId="0" fontId="83" fillId="0" borderId="0" xfId="0" applyFont="1" applyAlignment="1">
      <alignment vertical="top"/>
    </xf>
    <xf numFmtId="0" fontId="94" fillId="0" borderId="0" xfId="0" applyFont="1" applyAlignment="1">
      <alignment vertical="center"/>
    </xf>
    <xf numFmtId="0" fontId="26" fillId="0" borderId="0" xfId="0" applyFont="1" applyAlignment="1">
      <alignment vertical="center" wrapText="1"/>
    </xf>
    <xf numFmtId="0" fontId="15" fillId="0" borderId="2" xfId="0" applyFont="1" applyBorder="1" applyAlignment="1">
      <alignment vertical="top"/>
    </xf>
    <xf numFmtId="164" fontId="57" fillId="13" borderId="0" xfId="0" applyNumberFormat="1" applyFont="1" applyFill="1"/>
    <xf numFmtId="164" fontId="57" fillId="13" borderId="0" xfId="0" quotePrefix="1" applyNumberFormat="1" applyFont="1" applyFill="1" applyAlignment="1">
      <alignment horizontal="center" vertical="center"/>
    </xf>
    <xf numFmtId="164" fontId="57" fillId="13" borderId="0" xfId="0" applyNumberFormat="1" applyFont="1" applyFill="1" applyAlignment="1">
      <alignment horizontal="center" vertical="center"/>
    </xf>
    <xf numFmtId="164" fontId="75" fillId="13" borderId="0" xfId="0" applyNumberFormat="1" applyFont="1" applyFill="1"/>
    <xf numFmtId="167" fontId="57" fillId="0" borderId="0" xfId="0" applyNumberFormat="1" applyFont="1"/>
    <xf numFmtId="0" fontId="91" fillId="0" borderId="12" xfId="0" applyFont="1" applyBorder="1" applyAlignment="1" applyProtection="1">
      <alignment vertical="center" wrapText="1"/>
      <protection locked="0"/>
    </xf>
    <xf numFmtId="0" fontId="91" fillId="0" borderId="13" xfId="0" applyFont="1" applyBorder="1" applyAlignment="1" applyProtection="1">
      <alignment vertical="center" wrapText="1"/>
      <protection locked="0"/>
    </xf>
    <xf numFmtId="0" fontId="91" fillId="0" borderId="15" xfId="0" applyFont="1" applyBorder="1" applyAlignment="1" applyProtection="1">
      <alignment vertical="center" wrapText="1"/>
      <protection locked="0"/>
    </xf>
    <xf numFmtId="0" fontId="91" fillId="0" borderId="11" xfId="0" applyFont="1" applyBorder="1" applyAlignment="1" applyProtection="1">
      <alignment vertical="center" wrapText="1"/>
      <protection locked="0"/>
    </xf>
    <xf numFmtId="1" fontId="91" fillId="0" borderId="15" xfId="0" applyNumberFormat="1" applyFont="1" applyBorder="1" applyAlignment="1" applyProtection="1">
      <alignment vertical="center" wrapText="1"/>
      <protection locked="0"/>
    </xf>
    <xf numFmtId="1" fontId="91" fillId="0" borderId="11" xfId="0" applyNumberFormat="1" applyFont="1" applyBorder="1" applyAlignment="1" applyProtection="1">
      <alignment vertical="center" wrapText="1"/>
      <protection locked="0"/>
    </xf>
    <xf numFmtId="0" fontId="91" fillId="0" borderId="17" xfId="0" applyFont="1" applyBorder="1" applyAlignment="1" applyProtection="1">
      <alignment vertical="center" wrapText="1"/>
      <protection locked="0"/>
    </xf>
    <xf numFmtId="0" fontId="91" fillId="0" borderId="18" xfId="0" applyFont="1" applyBorder="1" applyAlignment="1" applyProtection="1">
      <alignment vertical="center" wrapText="1"/>
      <protection locked="0"/>
    </xf>
    <xf numFmtId="2" fontId="91" fillId="0" borderId="19" xfId="0" applyNumberFormat="1" applyFont="1" applyBorder="1" applyAlignment="1" applyProtection="1">
      <alignment vertical="center" wrapText="1"/>
      <protection locked="0"/>
    </xf>
    <xf numFmtId="0" fontId="91" fillId="0" borderId="66" xfId="0" applyFont="1" applyBorder="1"/>
    <xf numFmtId="0" fontId="91" fillId="0" borderId="67" xfId="0" applyFont="1" applyBorder="1"/>
    <xf numFmtId="0" fontId="91" fillId="0" borderId="26" xfId="0" applyFont="1" applyBorder="1" applyAlignment="1">
      <alignment horizontal="left"/>
    </xf>
    <xf numFmtId="2" fontId="95" fillId="0" borderId="0" xfId="0" applyNumberFormat="1" applyFont="1" applyAlignment="1">
      <alignment horizontal="center" wrapText="1"/>
    </xf>
    <xf numFmtId="2" fontId="91" fillId="0" borderId="51" xfId="0" applyNumberFormat="1" applyFont="1" applyBorder="1" applyAlignment="1">
      <alignment horizontal="center"/>
    </xf>
    <xf numFmtId="2" fontId="91" fillId="0" borderId="62" xfId="0" applyNumberFormat="1" applyFont="1" applyBorder="1" applyAlignment="1">
      <alignment horizontal="center"/>
    </xf>
    <xf numFmtId="1" fontId="94" fillId="0" borderId="31" xfId="0" applyNumberFormat="1" applyFont="1" applyBorder="1" applyAlignment="1" applyProtection="1">
      <alignment horizontal="center" vertical="center" wrapText="1"/>
      <protection locked="0"/>
    </xf>
    <xf numFmtId="1" fontId="94" fillId="0" borderId="22" xfId="0" applyNumberFormat="1" applyFont="1" applyBorder="1" applyAlignment="1" applyProtection="1">
      <alignment horizontal="center" vertical="center" wrapText="1"/>
      <protection locked="0"/>
    </xf>
    <xf numFmtId="0" fontId="10" fillId="3" borderId="73" xfId="1" applyFont="1" applyFill="1" applyBorder="1" applyAlignment="1" applyProtection="1">
      <alignment horizontal="center"/>
      <protection locked="0"/>
    </xf>
    <xf numFmtId="168" fontId="48" fillId="3" borderId="73" xfId="1" applyNumberFormat="1" applyFill="1" applyBorder="1" applyAlignment="1" applyProtection="1">
      <alignment horizontal="center"/>
      <protection locked="0"/>
    </xf>
    <xf numFmtId="0" fontId="10" fillId="3" borderId="73" xfId="6" applyFont="1" applyFill="1" applyBorder="1" applyAlignment="1" applyProtection="1">
      <alignment horizontal="center"/>
      <protection locked="0"/>
    </xf>
    <xf numFmtId="49" fontId="10" fillId="3" borderId="73" xfId="1" applyNumberFormat="1" applyFont="1" applyFill="1" applyBorder="1" applyAlignment="1" applyProtection="1">
      <alignment horizontal="center"/>
      <protection locked="0"/>
    </xf>
    <xf numFmtId="0" fontId="48" fillId="3" borderId="73" xfId="1" applyFill="1" applyBorder="1" applyProtection="1">
      <protection locked="0"/>
    </xf>
    <xf numFmtId="0" fontId="57" fillId="0" borderId="0" xfId="0" applyFont="1" applyAlignment="1">
      <alignment wrapText="1"/>
    </xf>
    <xf numFmtId="2" fontId="4" fillId="14" borderId="0" xfId="0" applyNumberFormat="1" applyFont="1" applyFill="1"/>
    <xf numFmtId="0" fontId="57" fillId="14" borderId="0" xfId="0" applyFont="1" applyFill="1"/>
    <xf numFmtId="2" fontId="57" fillId="14" borderId="0" xfId="0" applyNumberFormat="1" applyFont="1" applyFill="1"/>
    <xf numFmtId="1" fontId="21" fillId="14" borderId="0" xfId="0" applyNumberFormat="1" applyFont="1" applyFill="1"/>
    <xf numFmtId="0" fontId="57" fillId="5" borderId="0" xfId="0" applyFont="1" applyFill="1" applyAlignment="1">
      <alignment wrapText="1"/>
    </xf>
    <xf numFmtId="0" fontId="0" fillId="5" borderId="0" xfId="0" applyFill="1"/>
    <xf numFmtId="0" fontId="57" fillId="5" borderId="0" xfId="0" applyFont="1" applyFill="1"/>
    <xf numFmtId="10" fontId="57" fillId="5" borderId="16" xfId="0" applyNumberFormat="1" applyFont="1" applyFill="1" applyBorder="1"/>
    <xf numFmtId="10" fontId="57" fillId="5" borderId="26" xfId="0" applyNumberFormat="1" applyFont="1" applyFill="1" applyBorder="1"/>
    <xf numFmtId="10" fontId="57" fillId="5" borderId="39" xfId="0" applyNumberFormat="1" applyFont="1" applyFill="1" applyBorder="1"/>
    <xf numFmtId="10" fontId="57" fillId="5" borderId="19" xfId="0" applyNumberFormat="1" applyFont="1" applyFill="1" applyBorder="1"/>
    <xf numFmtId="0" fontId="57" fillId="5" borderId="15" xfId="0" applyFont="1" applyFill="1" applyBorder="1"/>
    <xf numFmtId="2" fontId="57" fillId="5" borderId="11" xfId="0" applyNumberFormat="1" applyFont="1" applyFill="1" applyBorder="1"/>
    <xf numFmtId="2" fontId="57" fillId="5" borderId="18" xfId="0" applyNumberFormat="1" applyFont="1" applyFill="1" applyBorder="1"/>
    <xf numFmtId="0" fontId="61" fillId="0" borderId="16" xfId="0" applyFont="1" applyBorder="1" applyAlignment="1">
      <alignment horizontal="center" vertical="center" wrapText="1"/>
    </xf>
    <xf numFmtId="2" fontId="57" fillId="5" borderId="15" xfId="0" applyNumberFormat="1" applyFont="1" applyFill="1" applyBorder="1"/>
    <xf numFmtId="167" fontId="4" fillId="5" borderId="11" xfId="0" applyNumberFormat="1" applyFont="1" applyFill="1" applyBorder="1"/>
    <xf numFmtId="0" fontId="51" fillId="3" borderId="73" xfId="2" applyNumberFormat="1" applyFill="1" applyBorder="1" applyAlignment="1" applyProtection="1">
      <alignment horizontal="center"/>
      <protection locked="0"/>
    </xf>
    <xf numFmtId="2" fontId="57" fillId="5" borderId="17" xfId="0" applyNumberFormat="1" applyFont="1" applyFill="1" applyBorder="1"/>
    <xf numFmtId="49" fontId="61" fillId="0" borderId="66" xfId="0" quotePrefix="1" applyNumberFormat="1" applyFont="1" applyBorder="1" applyAlignment="1">
      <alignment horizontal="center" vertical="center" wrapText="1"/>
    </xf>
    <xf numFmtId="49" fontId="61" fillId="10" borderId="66" xfId="0" quotePrefix="1" applyNumberFormat="1" applyFont="1" applyFill="1" applyBorder="1" applyAlignment="1">
      <alignment horizontal="center" vertical="center" wrapText="1"/>
    </xf>
    <xf numFmtId="49" fontId="61" fillId="0" borderId="72" xfId="0" quotePrefix="1" applyNumberFormat="1" applyFont="1" applyBorder="1" applyAlignment="1">
      <alignment horizontal="center" vertical="center" wrapText="1"/>
    </xf>
    <xf numFmtId="49" fontId="56" fillId="0" borderId="66" xfId="0" quotePrefix="1" applyNumberFormat="1" applyFont="1" applyBorder="1" applyAlignment="1">
      <alignment horizontal="center" vertical="center"/>
    </xf>
    <xf numFmtId="49" fontId="56" fillId="0" borderId="72" xfId="0" quotePrefix="1" applyNumberFormat="1" applyFont="1" applyBorder="1" applyAlignment="1">
      <alignment horizontal="center" vertical="center"/>
    </xf>
    <xf numFmtId="49" fontId="56" fillId="0" borderId="66" xfId="0" quotePrefix="1" applyNumberFormat="1" applyFont="1" applyBorder="1" applyAlignment="1">
      <alignment horizontal="center" vertical="center" wrapText="1"/>
    </xf>
    <xf numFmtId="49" fontId="56" fillId="0" borderId="72" xfId="0" quotePrefix="1" applyNumberFormat="1" applyFont="1" applyBorder="1" applyAlignment="1">
      <alignment horizontal="center" vertical="center" wrapText="1"/>
    </xf>
    <xf numFmtId="2" fontId="87" fillId="0" borderId="66" xfId="0" quotePrefix="1" applyNumberFormat="1" applyFont="1" applyBorder="1" applyAlignment="1">
      <alignment horizontal="center" vertical="center" wrapText="1"/>
    </xf>
    <xf numFmtId="2" fontId="87" fillId="0" borderId="72" xfId="0" quotePrefix="1" applyNumberFormat="1" applyFont="1" applyBorder="1" applyAlignment="1">
      <alignment horizontal="center" vertical="center" wrapText="1"/>
    </xf>
    <xf numFmtId="49" fontId="57" fillId="0" borderId="66" xfId="0" quotePrefix="1" applyNumberFormat="1" applyFont="1" applyBorder="1" applyAlignment="1">
      <alignment horizontal="center" vertical="center" wrapText="1"/>
    </xf>
    <xf numFmtId="49" fontId="57" fillId="0" borderId="72" xfId="0" quotePrefix="1" applyNumberFormat="1" applyFont="1" applyBorder="1" applyAlignment="1">
      <alignment horizontal="center" vertical="center" wrapText="1"/>
    </xf>
    <xf numFmtId="49" fontId="57" fillId="0" borderId="66" xfId="0" quotePrefix="1" applyNumberFormat="1" applyFont="1" applyBorder="1" applyAlignment="1">
      <alignment horizontal="center" vertical="center"/>
    </xf>
    <xf numFmtId="49" fontId="57" fillId="0" borderId="72" xfId="0" quotePrefix="1" applyNumberFormat="1" applyFont="1" applyBorder="1" applyAlignment="1">
      <alignment horizontal="center" vertical="center"/>
    </xf>
    <xf numFmtId="49" fontId="4" fillId="0" borderId="66" xfId="0" quotePrefix="1" applyNumberFormat="1" applyFont="1" applyBorder="1" applyAlignment="1">
      <alignment horizontal="center" vertical="top" wrapText="1"/>
    </xf>
    <xf numFmtId="49" fontId="4" fillId="10" borderId="66" xfId="0" quotePrefix="1" applyNumberFormat="1" applyFont="1" applyFill="1" applyBorder="1" applyAlignment="1">
      <alignment horizontal="center" vertical="top" wrapText="1"/>
    </xf>
    <xf numFmtId="49" fontId="4" fillId="0" borderId="72" xfId="0" quotePrefix="1" applyNumberFormat="1" applyFont="1" applyBorder="1" applyAlignment="1">
      <alignment horizontal="center" vertical="top" wrapText="1"/>
    </xf>
    <xf numFmtId="49" fontId="18" fillId="0" borderId="66" xfId="0" quotePrefix="1" applyNumberFormat="1" applyFont="1" applyBorder="1" applyAlignment="1">
      <alignment horizontal="center" vertical="center" wrapText="1"/>
    </xf>
    <xf numFmtId="49" fontId="18" fillId="0" borderId="72" xfId="0" quotePrefix="1" applyNumberFormat="1" applyFont="1" applyBorder="1" applyAlignment="1">
      <alignment horizontal="center" vertical="center" wrapText="1"/>
    </xf>
    <xf numFmtId="0" fontId="53" fillId="0" borderId="11" xfId="0" applyFont="1" applyBorder="1" applyAlignment="1">
      <alignment horizontal="left"/>
    </xf>
    <xf numFmtId="0" fontId="53" fillId="0" borderId="66" xfId="0" applyFont="1" applyBorder="1" applyAlignment="1">
      <alignment horizontal="left"/>
    </xf>
    <xf numFmtId="0" fontId="53" fillId="0" borderId="26" xfId="0" applyFont="1" applyBorder="1" applyAlignment="1">
      <alignment horizontal="left"/>
    </xf>
    <xf numFmtId="0" fontId="96" fillId="0" borderId="0" xfId="0" applyFont="1" applyAlignment="1">
      <alignment horizontal="center"/>
    </xf>
    <xf numFmtId="0" fontId="53" fillId="0" borderId="11" xfId="0" applyFont="1" applyBorder="1" applyAlignment="1">
      <alignment horizontal="left" vertical="top"/>
    </xf>
    <xf numFmtId="0" fontId="97" fillId="0" borderId="74" xfId="0" applyFont="1" applyBorder="1" applyAlignment="1">
      <alignment horizontal="center" wrapText="1"/>
    </xf>
    <xf numFmtId="0" fontId="64" fillId="0" borderId="17" xfId="0" applyFont="1" applyBorder="1" applyAlignment="1">
      <alignment horizontal="center" vertical="center" wrapText="1"/>
    </xf>
    <xf numFmtId="0" fontId="64" fillId="0" borderId="18" xfId="0" applyFont="1" applyBorder="1" applyAlignment="1">
      <alignment horizontal="center" vertical="center" wrapText="1"/>
    </xf>
    <xf numFmtId="0" fontId="88" fillId="0" borderId="0" xfId="0" applyFont="1" applyAlignment="1">
      <alignment horizontal="center" vertical="center" wrapText="1"/>
    </xf>
    <xf numFmtId="0" fontId="61" fillId="0" borderId="15" xfId="0" applyFont="1" applyBorder="1" applyAlignment="1">
      <alignment horizontal="center" vertical="top" wrapText="1"/>
    </xf>
    <xf numFmtId="0" fontId="61" fillId="0" borderId="11" xfId="0" applyFont="1" applyBorder="1" applyAlignment="1">
      <alignment horizontal="center" vertical="top" wrapText="1"/>
    </xf>
    <xf numFmtId="0" fontId="0" fillId="0" borderId="15" xfId="0" applyBorder="1" applyAlignment="1">
      <alignment horizontal="center" vertical="center"/>
    </xf>
    <xf numFmtId="0" fontId="18" fillId="0" borderId="15" xfId="0" applyFont="1" applyBorder="1" applyAlignment="1">
      <alignment horizontal="center" vertical="top" wrapText="1"/>
    </xf>
    <xf numFmtId="0" fontId="18" fillId="0" borderId="11" xfId="0" applyFont="1" applyBorder="1" applyAlignment="1">
      <alignment horizontal="center" vertical="top" wrapText="1"/>
    </xf>
    <xf numFmtId="0" fontId="61" fillId="0" borderId="13" xfId="0" applyFont="1" applyBorder="1" applyAlignment="1">
      <alignment horizontal="center" vertical="center" wrapText="1"/>
    </xf>
    <xf numFmtId="0" fontId="61" fillId="0" borderId="11" xfId="0" applyFont="1" applyBorder="1" applyAlignment="1">
      <alignment horizontal="center" vertical="center" wrapText="1"/>
    </xf>
    <xf numFmtId="0" fontId="61" fillId="0" borderId="12" xfId="0" applyFont="1" applyBorder="1" applyAlignment="1">
      <alignment horizontal="center" vertical="center" wrapText="1"/>
    </xf>
    <xf numFmtId="0" fontId="61" fillId="0" borderId="15"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16" xfId="0" applyFont="1" applyBorder="1" applyAlignment="1">
      <alignment horizontal="center" vertical="center" wrapText="1"/>
    </xf>
    <xf numFmtId="0" fontId="98" fillId="0" borderId="17" xfId="0" applyFont="1" applyBorder="1" applyAlignment="1">
      <alignment horizontal="left" vertical="center" wrapText="1"/>
    </xf>
    <xf numFmtId="0" fontId="98" fillId="0" borderId="18" xfId="0" applyFont="1" applyBorder="1" applyAlignment="1">
      <alignment horizontal="left" vertical="center" wrapText="1"/>
    </xf>
    <xf numFmtId="0" fontId="77" fillId="0" borderId="15" xfId="0" applyFont="1" applyBorder="1" applyAlignment="1">
      <alignment horizontal="left" vertical="center" wrapText="1"/>
    </xf>
    <xf numFmtId="0" fontId="77" fillId="0" borderId="11" xfId="0" applyFont="1" applyBorder="1" applyAlignment="1">
      <alignment horizontal="left" vertical="center" wrapText="1"/>
    </xf>
    <xf numFmtId="0" fontId="98" fillId="0" borderId="15" xfId="0" applyFont="1" applyBorder="1" applyAlignment="1">
      <alignment horizontal="left" vertical="center"/>
    </xf>
    <xf numFmtId="0" fontId="98" fillId="0" borderId="11" xfId="0" applyFont="1" applyBorder="1" applyAlignment="1">
      <alignment horizontal="left" vertical="center"/>
    </xf>
    <xf numFmtId="0" fontId="77" fillId="0" borderId="13" xfId="0" applyFont="1" applyBorder="1" applyAlignment="1">
      <alignment horizontal="center" vertical="center" wrapText="1"/>
    </xf>
    <xf numFmtId="0" fontId="77" fillId="0" borderId="11"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15" xfId="0" applyFont="1" applyBorder="1" applyAlignment="1">
      <alignment horizontal="center" vertical="center" wrapText="1"/>
    </xf>
    <xf numFmtId="0" fontId="61" fillId="0" borderId="0" xfId="0" applyFont="1" applyAlignment="1">
      <alignment horizontal="center" vertical="center" wrapText="1"/>
    </xf>
    <xf numFmtId="0" fontId="77" fillId="0" borderId="15" xfId="0" applyFont="1" applyBorder="1" applyAlignment="1">
      <alignment horizontal="left" vertical="center"/>
    </xf>
    <xf numFmtId="0" fontId="77" fillId="0" borderId="11" xfId="0" applyFont="1" applyBorder="1" applyAlignment="1">
      <alignment horizontal="left" vertical="center"/>
    </xf>
    <xf numFmtId="0" fontId="77" fillId="0" borderId="15" xfId="0" applyFont="1" applyBorder="1" applyAlignment="1">
      <alignment horizontal="center" vertical="center"/>
    </xf>
    <xf numFmtId="0" fontId="77" fillId="0" borderId="11" xfId="0" applyFont="1" applyBorder="1" applyAlignment="1">
      <alignment horizontal="center" vertical="center"/>
    </xf>
    <xf numFmtId="0" fontId="77" fillId="0" borderId="14" xfId="0" applyFont="1" applyBorder="1" applyAlignment="1">
      <alignment horizontal="center" vertical="center" wrapText="1"/>
    </xf>
    <xf numFmtId="0" fontId="77" fillId="0" borderId="16" xfId="0" applyFont="1" applyBorder="1" applyAlignment="1">
      <alignment horizontal="center" vertical="center" wrapText="1"/>
    </xf>
    <xf numFmtId="0" fontId="56" fillId="0" borderId="12" xfId="0" applyFont="1" applyBorder="1" applyAlignment="1">
      <alignment horizontal="center" vertical="center" wrapText="1"/>
    </xf>
    <xf numFmtId="0" fontId="56" fillId="0" borderId="13" xfId="0" applyFont="1" applyBorder="1" applyAlignment="1">
      <alignment horizontal="center" vertical="center" wrapText="1"/>
    </xf>
    <xf numFmtId="0" fontId="56" fillId="0" borderId="17" xfId="0" applyFont="1" applyBorder="1" applyAlignment="1">
      <alignment horizontal="left" vertical="center" wrapText="1"/>
    </xf>
    <xf numFmtId="0" fontId="56" fillId="0" borderId="18" xfId="0" applyFont="1" applyBorder="1" applyAlignment="1">
      <alignment horizontal="left" vertical="center" wrapText="1"/>
    </xf>
    <xf numFmtId="0" fontId="56" fillId="0" borderId="15" xfId="0" applyFont="1" applyBorder="1" applyAlignment="1">
      <alignment horizontal="left" vertical="center" wrapText="1"/>
    </xf>
    <xf numFmtId="0" fontId="56" fillId="0" borderId="11" xfId="0" applyFont="1" applyBorder="1" applyAlignment="1">
      <alignment horizontal="left" vertical="center" wrapText="1"/>
    </xf>
    <xf numFmtId="0" fontId="61" fillId="0" borderId="0" xfId="0" applyFont="1" applyAlignment="1">
      <alignment horizontal="center" wrapText="1"/>
    </xf>
    <xf numFmtId="0" fontId="57" fillId="0" borderId="15" xfId="0" applyFont="1" applyBorder="1" applyAlignment="1">
      <alignment horizontal="center" vertical="center"/>
    </xf>
    <xf numFmtId="0" fontId="56" fillId="0" borderId="15" xfId="0" applyFont="1" applyBorder="1" applyAlignment="1">
      <alignment horizontal="center" vertical="center" wrapText="1"/>
    </xf>
    <xf numFmtId="0" fontId="56" fillId="0" borderId="11" xfId="0" applyFont="1" applyBorder="1" applyAlignment="1">
      <alignment horizontal="center" vertical="center" wrapText="1"/>
    </xf>
    <xf numFmtId="2" fontId="0" fillId="0" borderId="15" xfId="0" applyNumberFormat="1" applyBorder="1" applyAlignment="1">
      <alignment horizontal="center" vertical="center"/>
    </xf>
    <xf numFmtId="2" fontId="87" fillId="0" borderId="12" xfId="0" applyNumberFormat="1" applyFont="1" applyBorder="1" applyAlignment="1">
      <alignment horizontal="center" vertical="top" wrapText="1"/>
    </xf>
    <xf numFmtId="2" fontId="87" fillId="0" borderId="13" xfId="0" applyNumberFormat="1" applyFont="1" applyBorder="1" applyAlignment="1">
      <alignment horizontal="center" vertical="top" wrapText="1"/>
    </xf>
    <xf numFmtId="2" fontId="87" fillId="0" borderId="15" xfId="0" applyNumberFormat="1" applyFont="1" applyBorder="1" applyAlignment="1">
      <alignment horizontal="center" vertical="top" wrapText="1"/>
    </xf>
    <xf numFmtId="2" fontId="87" fillId="0" borderId="11" xfId="0" applyNumberFormat="1" applyFont="1" applyBorder="1" applyAlignment="1">
      <alignment horizontal="center" vertical="top" wrapText="1"/>
    </xf>
    <xf numFmtId="2" fontId="87" fillId="0" borderId="15" xfId="0" applyNumberFormat="1" applyFont="1" applyBorder="1" applyAlignment="1">
      <alignment horizontal="left" wrapText="1"/>
    </xf>
    <xf numFmtId="2" fontId="87" fillId="0" borderId="11" xfId="0" applyNumberFormat="1" applyFont="1" applyBorder="1" applyAlignment="1">
      <alignment horizontal="left" wrapText="1"/>
    </xf>
    <xf numFmtId="2" fontId="87" fillId="0" borderId="17" xfId="0" applyNumberFormat="1" applyFont="1" applyBorder="1" applyAlignment="1">
      <alignment horizontal="left" wrapText="1"/>
    </xf>
    <xf numFmtId="2" fontId="87" fillId="0" borderId="18" xfId="0" applyNumberFormat="1" applyFont="1" applyBorder="1" applyAlignment="1">
      <alignment horizontal="left" wrapText="1"/>
    </xf>
    <xf numFmtId="2" fontId="57" fillId="7" borderId="11" xfId="0" applyNumberFormat="1" applyFont="1" applyFill="1" applyBorder="1" applyAlignment="1">
      <alignment horizontal="left" vertical="top" wrapText="1"/>
    </xf>
    <xf numFmtId="2" fontId="57" fillId="7" borderId="11" xfId="0" applyNumberFormat="1" applyFont="1" applyFill="1" applyBorder="1"/>
    <xf numFmtId="2" fontId="67" fillId="0" borderId="0" xfId="0" applyNumberFormat="1" applyFont="1" applyAlignment="1">
      <alignment horizontal="left" wrapText="1"/>
    </xf>
    <xf numFmtId="0" fontId="56" fillId="0" borderId="11" xfId="0" applyFont="1" applyBorder="1" applyAlignment="1">
      <alignment vertical="center" wrapText="1"/>
    </xf>
    <xf numFmtId="0" fontId="56" fillId="0" borderId="11" xfId="0" applyFont="1" applyBorder="1" applyAlignment="1">
      <alignment vertical="center"/>
    </xf>
    <xf numFmtId="0" fontId="89" fillId="0" borderId="17" xfId="0" applyFont="1" applyBorder="1" applyAlignment="1">
      <alignment vertical="center" wrapText="1"/>
    </xf>
    <xf numFmtId="0" fontId="89" fillId="0" borderId="18" xfId="0" applyFont="1" applyBorder="1" applyAlignment="1">
      <alignment vertical="center" wrapText="1"/>
    </xf>
    <xf numFmtId="0" fontId="56" fillId="0" borderId="15" xfId="0" applyFont="1" applyBorder="1" applyAlignment="1">
      <alignment horizontal="center" vertical="center"/>
    </xf>
    <xf numFmtId="0" fontId="56" fillId="0" borderId="11" xfId="0" applyFont="1" applyBorder="1" applyAlignment="1">
      <alignment horizontal="center" vertical="center"/>
    </xf>
    <xf numFmtId="0" fontId="56" fillId="0" borderId="15" xfId="0" applyFont="1" applyBorder="1" applyAlignment="1">
      <alignment vertical="center"/>
    </xf>
    <xf numFmtId="0" fontId="56" fillId="0" borderId="15" xfId="0" applyFont="1" applyBorder="1" applyAlignment="1">
      <alignment vertical="center" wrapText="1"/>
    </xf>
    <xf numFmtId="0" fontId="56" fillId="0" borderId="12" xfId="0" applyFont="1" applyBorder="1" applyAlignment="1">
      <alignment horizontal="center" vertical="center"/>
    </xf>
    <xf numFmtId="0" fontId="56" fillId="0" borderId="13" xfId="0" applyFont="1" applyBorder="1" applyAlignment="1">
      <alignment horizontal="center" vertical="center"/>
    </xf>
    <xf numFmtId="0" fontId="57" fillId="0" borderId="0" xfId="0" applyFont="1" applyAlignment="1">
      <alignment horizontal="center" vertical="center" wrapText="1"/>
    </xf>
    <xf numFmtId="49" fontId="56" fillId="0" borderId="13" xfId="0" applyNumberFormat="1" applyFont="1" applyBorder="1" applyAlignment="1">
      <alignment horizontal="center" vertical="center" wrapText="1"/>
    </xf>
    <xf numFmtId="49" fontId="56" fillId="0" borderId="11" xfId="0" applyNumberFormat="1" applyFont="1" applyBorder="1" applyAlignment="1">
      <alignment horizontal="center" vertical="center" wrapText="1"/>
    </xf>
    <xf numFmtId="0" fontId="56" fillId="0" borderId="14" xfId="0" applyFont="1" applyBorder="1" applyAlignment="1">
      <alignment horizontal="center" vertical="center" wrapText="1"/>
    </xf>
    <xf numFmtId="0" fontId="56" fillId="0" borderId="16" xfId="0" applyFont="1" applyBorder="1" applyAlignment="1">
      <alignment horizontal="center" vertical="center" wrapText="1"/>
    </xf>
    <xf numFmtId="0" fontId="58" fillId="0" borderId="15" xfId="0" applyFont="1" applyBorder="1" applyAlignment="1">
      <alignment horizontal="left" vertical="center" wrapText="1"/>
    </xf>
    <xf numFmtId="0" fontId="58" fillId="0" borderId="11" xfId="0" applyFont="1" applyBorder="1" applyAlignment="1">
      <alignment horizontal="left" vertical="center" wrapText="1"/>
    </xf>
    <xf numFmtId="0" fontId="57" fillId="0" borderId="15" xfId="0" applyFont="1" applyBorder="1" applyAlignment="1">
      <alignment horizontal="left" vertical="center" wrapText="1"/>
    </xf>
    <xf numFmtId="0" fontId="57" fillId="0" borderId="11" xfId="0" applyFont="1" applyBorder="1" applyAlignment="1">
      <alignment horizontal="left" vertical="center" wrapText="1"/>
    </xf>
    <xf numFmtId="0" fontId="58" fillId="0" borderId="17" xfId="0" applyFont="1" applyBorder="1" applyAlignment="1">
      <alignment horizontal="left" vertical="center" wrapText="1"/>
    </xf>
    <xf numFmtId="0" fontId="58" fillId="0" borderId="18" xfId="0" applyFont="1" applyBorder="1" applyAlignment="1">
      <alignment horizontal="left" vertical="center" wrapText="1"/>
    </xf>
    <xf numFmtId="0" fontId="2" fillId="0" borderId="15" xfId="0" applyFont="1" applyBorder="1" applyAlignment="1">
      <alignment horizontal="left" vertical="center" wrapText="1"/>
    </xf>
    <xf numFmtId="0" fontId="57" fillId="0" borderId="15" xfId="0" applyFont="1" applyBorder="1" applyAlignment="1">
      <alignment horizontal="center" vertical="center" wrapText="1"/>
    </xf>
    <xf numFmtId="0" fontId="57" fillId="0" borderId="11" xfId="0" applyFont="1" applyBorder="1" applyAlignment="1">
      <alignment horizontal="center" vertical="center" wrapText="1"/>
    </xf>
    <xf numFmtId="0" fontId="86" fillId="12" borderId="0" xfId="0" applyFont="1" applyFill="1" applyAlignment="1">
      <alignment horizontal="center" vertical="center" wrapText="1"/>
    </xf>
    <xf numFmtId="0" fontId="57" fillId="0" borderId="12" xfId="0" applyFont="1" applyBorder="1" applyAlignment="1">
      <alignment horizontal="center" vertical="center" wrapText="1"/>
    </xf>
    <xf numFmtId="0" fontId="57" fillId="0" borderId="13" xfId="0" applyFont="1" applyBorder="1" applyAlignment="1">
      <alignment horizontal="center" vertical="center" wrapText="1"/>
    </xf>
    <xf numFmtId="0" fontId="80" fillId="0" borderId="0" xfId="0" applyFont="1" applyAlignment="1">
      <alignment horizontal="center" vertical="center" wrapText="1"/>
    </xf>
    <xf numFmtId="49" fontId="57" fillId="0" borderId="13" xfId="0" applyNumberFormat="1" applyFont="1" applyBorder="1" applyAlignment="1">
      <alignment horizontal="center" vertical="center" wrapText="1"/>
    </xf>
    <xf numFmtId="49" fontId="57" fillId="0" borderId="11" xfId="0" applyNumberFormat="1" applyFont="1" applyBorder="1" applyAlignment="1">
      <alignment horizontal="center" vertical="center" wrapText="1"/>
    </xf>
    <xf numFmtId="0" fontId="57" fillId="0" borderId="14" xfId="0" applyFont="1" applyBorder="1" applyAlignment="1">
      <alignment horizontal="center" vertical="center" wrapText="1"/>
    </xf>
    <xf numFmtId="0" fontId="57" fillId="0" borderId="16" xfId="0" applyFont="1" applyBorder="1" applyAlignment="1">
      <alignment horizontal="center" vertical="center" wrapText="1"/>
    </xf>
    <xf numFmtId="164" fontId="58" fillId="5" borderId="13" xfId="0" applyNumberFormat="1" applyFont="1" applyFill="1" applyBorder="1" applyAlignment="1">
      <alignment horizontal="center" wrapText="1"/>
    </xf>
    <xf numFmtId="164" fontId="57" fillId="5" borderId="11" xfId="0" applyNumberFormat="1" applyFont="1" applyFill="1" applyBorder="1" applyAlignment="1">
      <alignment horizontal="center" wrapText="1"/>
    </xf>
    <xf numFmtId="164" fontId="58" fillId="5" borderId="14" xfId="0" applyNumberFormat="1" applyFont="1" applyFill="1" applyBorder="1" applyAlignment="1">
      <alignment horizontal="center" wrapText="1"/>
    </xf>
    <xf numFmtId="164" fontId="58" fillId="5" borderId="16" xfId="0" applyNumberFormat="1" applyFont="1" applyFill="1" applyBorder="1" applyAlignment="1">
      <alignment horizontal="center" wrapText="1"/>
    </xf>
    <xf numFmtId="0" fontId="53" fillId="0" borderId="45" xfId="0" applyFont="1" applyBorder="1" applyAlignment="1">
      <alignment horizontal="center" wrapText="1"/>
    </xf>
    <xf numFmtId="0" fontId="53" fillId="0" borderId="47" xfId="0" applyFont="1" applyBorder="1" applyAlignment="1">
      <alignment horizontal="center" wrapText="1"/>
    </xf>
    <xf numFmtId="164" fontId="57" fillId="5" borderId="13" xfId="0" applyNumberFormat="1" applyFont="1" applyFill="1" applyBorder="1" applyAlignment="1">
      <alignment horizontal="center" wrapText="1"/>
    </xf>
    <xf numFmtId="166" fontId="4" fillId="5" borderId="12" xfId="0" applyNumberFormat="1" applyFont="1" applyFill="1" applyBorder="1" applyAlignment="1">
      <alignment horizontal="center" wrapText="1"/>
    </xf>
    <xf numFmtId="166" fontId="4" fillId="5" borderId="15" xfId="0" applyNumberFormat="1" applyFont="1" applyFill="1" applyBorder="1" applyAlignment="1">
      <alignment horizontal="center" wrapText="1"/>
    </xf>
    <xf numFmtId="0" fontId="81" fillId="0" borderId="0" xfId="0" applyFont="1" applyAlignment="1">
      <alignment horizontal="center"/>
    </xf>
    <xf numFmtId="0" fontId="0" fillId="0" borderId="45" xfId="0" applyBorder="1" applyAlignment="1">
      <alignment horizontal="center" wrapText="1"/>
    </xf>
    <xf numFmtId="0" fontId="0" fillId="0" borderId="47" xfId="0" applyBorder="1" applyAlignment="1">
      <alignment horizontal="center" wrapText="1"/>
    </xf>
    <xf numFmtId="0" fontId="0" fillId="0" borderId="52" xfId="0" applyBorder="1" applyAlignment="1">
      <alignment horizontal="center" vertical="center"/>
    </xf>
    <xf numFmtId="0" fontId="0" fillId="0" borderId="75" xfId="0" applyBorder="1" applyAlignment="1">
      <alignment horizontal="center" vertical="center"/>
    </xf>
    <xf numFmtId="0" fontId="0" fillId="0" borderId="44" xfId="0" applyBorder="1" applyAlignment="1">
      <alignment horizontal="center" vertical="center"/>
    </xf>
    <xf numFmtId="0" fontId="57" fillId="0" borderId="11" xfId="0" applyFont="1" applyBorder="1" applyAlignment="1">
      <alignment horizontal="center" vertical="center"/>
    </xf>
    <xf numFmtId="164" fontId="17" fillId="0" borderId="17" xfId="0" applyNumberFormat="1" applyFont="1" applyBorder="1" applyAlignment="1">
      <alignment horizontal="left" vertical="center" wrapText="1"/>
    </xf>
    <xf numFmtId="164" fontId="17" fillId="0" borderId="18" xfId="0" applyNumberFormat="1" applyFont="1" applyBorder="1" applyAlignment="1">
      <alignment horizontal="left" vertical="center" wrapText="1"/>
    </xf>
    <xf numFmtId="164" fontId="57" fillId="0" borderId="15" xfId="0" applyNumberFormat="1" applyFont="1" applyBorder="1" applyAlignment="1">
      <alignment horizontal="center" vertical="center"/>
    </xf>
    <xf numFmtId="164" fontId="4" fillId="0" borderId="15" xfId="0" applyNumberFormat="1" applyFont="1" applyBorder="1" applyAlignment="1">
      <alignment horizontal="left" vertical="center" wrapText="1"/>
    </xf>
    <xf numFmtId="164" fontId="4" fillId="0" borderId="11" xfId="0" applyNumberFormat="1" applyFont="1" applyBorder="1" applyAlignment="1">
      <alignment horizontal="left" vertical="center" wrapText="1"/>
    </xf>
    <xf numFmtId="164" fontId="58" fillId="0" borderId="14" xfId="0" applyNumberFormat="1" applyFont="1" applyBorder="1" applyAlignment="1">
      <alignment horizontal="center" wrapText="1"/>
    </xf>
    <xf numFmtId="164" fontId="58" fillId="0" borderId="16" xfId="0" applyNumberFormat="1" applyFont="1" applyBorder="1" applyAlignment="1">
      <alignment horizontal="center" wrapText="1"/>
    </xf>
    <xf numFmtId="164" fontId="57" fillId="0" borderId="13" xfId="0" applyNumberFormat="1" applyFont="1" applyBorder="1" applyAlignment="1">
      <alignment horizontal="center" wrapText="1"/>
    </xf>
    <xf numFmtId="164" fontId="57" fillId="0" borderId="11" xfId="0" applyNumberFormat="1" applyFont="1" applyBorder="1" applyAlignment="1">
      <alignment horizontal="center" wrapText="1"/>
    </xf>
    <xf numFmtId="166" fontId="4" fillId="0" borderId="12" xfId="0" applyNumberFormat="1" applyFont="1" applyBorder="1" applyAlignment="1">
      <alignment horizontal="center" wrapText="1"/>
    </xf>
    <xf numFmtId="166" fontId="4" fillId="0" borderId="15" xfId="0" applyNumberFormat="1" applyFont="1" applyBorder="1" applyAlignment="1">
      <alignment horizontal="center" wrapText="1"/>
    </xf>
    <xf numFmtId="164" fontId="58" fillId="0" borderId="13" xfId="0" applyNumberFormat="1" applyFont="1" applyBorder="1" applyAlignment="1">
      <alignment horizontal="center" wrapText="1"/>
    </xf>
    <xf numFmtId="164" fontId="66" fillId="0" borderId="12" xfId="0" applyNumberFormat="1" applyFont="1" applyBorder="1" applyAlignment="1">
      <alignment horizontal="center" vertical="center" wrapText="1"/>
    </xf>
    <xf numFmtId="164" fontId="66" fillId="0" borderId="13" xfId="0" applyNumberFormat="1" applyFont="1" applyBorder="1" applyAlignment="1">
      <alignment horizontal="center" vertical="center" wrapText="1"/>
    </xf>
    <xf numFmtId="164" fontId="66" fillId="0" borderId="15" xfId="0" applyNumberFormat="1" applyFont="1" applyBorder="1" applyAlignment="1">
      <alignment horizontal="center" vertical="center" wrapText="1"/>
    </xf>
    <xf numFmtId="164" fontId="66" fillId="0" borderId="11" xfId="0" applyNumberFormat="1" applyFont="1" applyBorder="1" applyAlignment="1">
      <alignment horizontal="center" vertical="center" wrapText="1"/>
    </xf>
    <xf numFmtId="164" fontId="61" fillId="0" borderId="15" xfId="0" applyNumberFormat="1" applyFont="1" applyBorder="1" applyAlignment="1">
      <alignment horizontal="center" vertical="top" wrapText="1"/>
    </xf>
    <xf numFmtId="164" fontId="61" fillId="0" borderId="11" xfId="0" applyNumberFormat="1" applyFont="1" applyBorder="1" applyAlignment="1">
      <alignment horizontal="center" vertical="top" wrapText="1"/>
    </xf>
    <xf numFmtId="0" fontId="61" fillId="0" borderId="0" xfId="0" applyFont="1" applyAlignment="1">
      <alignment horizontal="center" vertical="center"/>
    </xf>
    <xf numFmtId="164" fontId="66" fillId="0" borderId="14" xfId="0" applyNumberFormat="1" applyFont="1" applyBorder="1" applyAlignment="1">
      <alignment horizontal="center" vertical="center" wrapText="1"/>
    </xf>
    <xf numFmtId="164" fontId="66" fillId="0" borderId="16" xfId="0" applyNumberFormat="1" applyFont="1" applyBorder="1" applyAlignment="1">
      <alignment horizontal="center" vertical="center" wrapText="1"/>
    </xf>
    <xf numFmtId="164" fontId="18" fillId="0" borderId="15" xfId="0" applyNumberFormat="1" applyFont="1" applyBorder="1" applyAlignment="1">
      <alignment horizontal="left" vertical="top" wrapText="1"/>
    </xf>
    <xf numFmtId="164" fontId="18" fillId="0" borderId="11" xfId="0" applyNumberFormat="1" applyFont="1" applyBorder="1" applyAlignment="1">
      <alignment horizontal="left" vertical="top" wrapText="1"/>
    </xf>
    <xf numFmtId="164" fontId="0" fillId="0" borderId="15" xfId="0" applyNumberFormat="1" applyBorder="1" applyAlignment="1">
      <alignment horizontal="center" vertical="center"/>
    </xf>
    <xf numFmtId="164" fontId="18" fillId="0" borderId="17" xfId="0" applyNumberFormat="1" applyFont="1" applyBorder="1" applyAlignment="1">
      <alignment horizontal="left" vertical="top" wrapText="1"/>
    </xf>
    <xf numFmtId="164" fontId="18" fillId="0" borderId="18" xfId="0" applyNumberFormat="1" applyFont="1" applyBorder="1" applyAlignment="1">
      <alignment horizontal="left" vertical="top" wrapText="1"/>
    </xf>
    <xf numFmtId="0" fontId="57" fillId="0" borderId="0" xfId="0" applyFont="1" applyAlignment="1">
      <alignment horizontal="center" vertical="center"/>
    </xf>
    <xf numFmtId="164" fontId="66" fillId="0" borderId="16" xfId="0" applyNumberFormat="1" applyFont="1" applyBorder="1" applyAlignment="1">
      <alignment horizontal="center" vertical="top" wrapText="1"/>
    </xf>
    <xf numFmtId="49" fontId="66" fillId="0" borderId="11" xfId="0" applyNumberFormat="1" applyFont="1" applyBorder="1" applyAlignment="1">
      <alignment horizontal="center" vertical="center" wrapText="1"/>
    </xf>
    <xf numFmtId="0" fontId="57" fillId="0" borderId="13" xfId="0" applyFont="1" applyBorder="1" applyAlignment="1">
      <alignment horizontal="center" vertical="center"/>
    </xf>
    <xf numFmtId="0" fontId="57" fillId="0" borderId="14" xfId="0" applyFont="1" applyBorder="1" applyAlignment="1">
      <alignment horizontal="center" vertical="center"/>
    </xf>
    <xf numFmtId="164" fontId="57" fillId="0" borderId="12" xfId="0" applyNumberFormat="1" applyFont="1" applyBorder="1" applyAlignment="1">
      <alignment horizontal="center" vertical="center" wrapText="1"/>
    </xf>
    <xf numFmtId="164" fontId="57" fillId="0" borderId="13" xfId="0" applyNumberFormat="1" applyFont="1" applyBorder="1" applyAlignment="1">
      <alignment horizontal="center" vertical="center" wrapText="1"/>
    </xf>
    <xf numFmtId="164" fontId="57" fillId="0" borderId="15" xfId="0" applyNumberFormat="1" applyFont="1" applyBorder="1" applyAlignment="1">
      <alignment horizontal="center" vertical="center" wrapText="1"/>
    </xf>
    <xf numFmtId="164" fontId="57" fillId="0" borderId="11" xfId="0" applyNumberFormat="1" applyFont="1" applyBorder="1" applyAlignment="1">
      <alignment horizontal="center" vertical="center" wrapText="1"/>
    </xf>
    <xf numFmtId="49" fontId="61" fillId="0" borderId="13" xfId="0" applyNumberFormat="1" applyFont="1" applyBorder="1" applyAlignment="1">
      <alignment horizontal="center" vertical="center" wrapText="1"/>
    </xf>
    <xf numFmtId="49" fontId="61" fillId="0" borderId="11" xfId="0" applyNumberFormat="1" applyFont="1" applyBorder="1" applyAlignment="1">
      <alignment horizontal="center" vertical="center" wrapText="1"/>
    </xf>
    <xf numFmtId="0" fontId="61" fillId="0" borderId="15" xfId="0" applyFont="1" applyBorder="1" applyAlignment="1">
      <alignment horizontal="left" vertical="center" wrapText="1"/>
    </xf>
    <xf numFmtId="0" fontId="61" fillId="0" borderId="11" xfId="0" applyFont="1" applyBorder="1" applyAlignment="1">
      <alignment horizontal="left" vertical="center" wrapText="1"/>
    </xf>
    <xf numFmtId="0" fontId="61" fillId="0" borderId="17" xfId="0" applyFont="1" applyBorder="1" applyAlignment="1">
      <alignment horizontal="left" vertical="center" wrapText="1"/>
    </xf>
    <xf numFmtId="0" fontId="61" fillId="0" borderId="18" xfId="0" applyFont="1" applyBorder="1" applyAlignment="1">
      <alignment horizontal="left" vertical="center" wrapText="1"/>
    </xf>
    <xf numFmtId="0" fontId="57" fillId="0" borderId="0" xfId="0" applyFont="1" applyAlignment="1">
      <alignment horizontal="center"/>
    </xf>
    <xf numFmtId="49" fontId="57" fillId="0" borderId="12" xfId="0" applyNumberFormat="1" applyFont="1" applyBorder="1" applyAlignment="1">
      <alignment horizontal="center" vertical="center" wrapText="1"/>
    </xf>
    <xf numFmtId="49" fontId="57" fillId="0" borderId="15" xfId="0" applyNumberFormat="1" applyFont="1" applyBorder="1" applyAlignment="1">
      <alignment horizontal="center" vertical="center" wrapText="1"/>
    </xf>
    <xf numFmtId="0" fontId="57" fillId="0" borderId="15" xfId="0" applyFont="1" applyBorder="1" applyAlignment="1">
      <alignment horizontal="left" vertical="top" wrapText="1"/>
    </xf>
    <xf numFmtId="0" fontId="57" fillId="0" borderId="11" xfId="0" applyFont="1" applyBorder="1" applyAlignment="1">
      <alignment horizontal="left" vertical="top" wrapText="1"/>
    </xf>
    <xf numFmtId="49" fontId="57" fillId="0" borderId="15" xfId="0" applyNumberFormat="1" applyFont="1" applyBorder="1" applyAlignment="1">
      <alignment horizontal="center" vertical="top" wrapText="1"/>
    </xf>
    <xf numFmtId="49" fontId="57" fillId="0" borderId="11" xfId="0" applyNumberFormat="1" applyFont="1" applyBorder="1" applyAlignment="1">
      <alignment horizontal="center" vertical="top" wrapText="1"/>
    </xf>
    <xf numFmtId="0" fontId="57" fillId="0" borderId="76" xfId="0" applyFont="1" applyBorder="1" applyAlignment="1">
      <alignment horizontal="center" vertical="center" wrapText="1"/>
    </xf>
    <xf numFmtId="2" fontId="87" fillId="0" borderId="9" xfId="0" applyNumberFormat="1" applyFont="1" applyBorder="1" applyAlignment="1">
      <alignment horizontal="center" vertical="top" wrapText="1"/>
    </xf>
    <xf numFmtId="2" fontId="87" fillId="0" borderId="77" xfId="0" applyNumberFormat="1" applyFont="1" applyBorder="1" applyAlignment="1">
      <alignment horizontal="center" vertical="top" wrapText="1"/>
    </xf>
    <xf numFmtId="2" fontId="87" fillId="0" borderId="78" xfId="0" applyNumberFormat="1" applyFont="1" applyBorder="1" applyAlignment="1">
      <alignment horizontal="center" vertical="top" wrapText="1"/>
    </xf>
    <xf numFmtId="0" fontId="57" fillId="0" borderId="17" xfId="0" applyFont="1" applyBorder="1" applyAlignment="1">
      <alignment horizontal="left" vertical="top" wrapText="1"/>
    </xf>
    <xf numFmtId="0" fontId="57" fillId="0" borderId="18" xfId="0" applyFont="1" applyBorder="1" applyAlignment="1">
      <alignment horizontal="left" vertical="top" wrapText="1"/>
    </xf>
    <xf numFmtId="0" fontId="26" fillId="0" borderId="0" xfId="0" applyFont="1" applyAlignment="1">
      <alignment horizontal="center" vertical="center" wrapText="1"/>
    </xf>
    <xf numFmtId="0" fontId="83" fillId="0" borderId="42" xfId="0" applyFont="1" applyBorder="1" applyAlignment="1">
      <alignment horizontal="left" vertical="center" wrapText="1"/>
    </xf>
    <xf numFmtId="0" fontId="83" fillId="0" borderId="76" xfId="0" applyFont="1" applyBorder="1" applyAlignment="1">
      <alignment horizontal="left" vertical="center" wrapText="1"/>
    </xf>
    <xf numFmtId="0" fontId="83" fillId="0" borderId="54" xfId="0" applyFont="1" applyBorder="1" applyAlignment="1">
      <alignment horizontal="left" vertical="center" wrapText="1"/>
    </xf>
    <xf numFmtId="0" fontId="91" fillId="0" borderId="0" xfId="0" applyFont="1" applyAlignment="1">
      <alignment horizontal="left"/>
    </xf>
    <xf numFmtId="0" fontId="94" fillId="0" borderId="0" xfId="0" applyFont="1" applyAlignment="1">
      <alignment horizontal="left" vertical="center"/>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26" xfId="0" applyFont="1" applyBorder="1" applyAlignment="1">
      <alignment horizontal="center" vertical="center" wrapText="1"/>
    </xf>
    <xf numFmtId="0" fontId="83" fillId="0" borderId="66" xfId="0" applyFont="1" applyBorder="1" applyAlignment="1">
      <alignment horizontal="center" vertical="center" wrapText="1"/>
    </xf>
    <xf numFmtId="0" fontId="83" fillId="0" borderId="67" xfId="0" applyFont="1" applyBorder="1" applyAlignment="1">
      <alignment horizontal="center" vertical="center" wrapText="1"/>
    </xf>
    <xf numFmtId="0" fontId="83" fillId="0" borderId="26"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0" fontId="15" fillId="0" borderId="88" xfId="0" applyFont="1" applyBorder="1" applyAlignment="1">
      <alignment horizontal="center" vertical="center" wrapText="1"/>
    </xf>
    <xf numFmtId="0" fontId="83" fillId="0" borderId="89" xfId="0" applyFont="1" applyBorder="1" applyAlignment="1">
      <alignment horizontal="left" vertical="center" wrapText="1"/>
    </xf>
    <xf numFmtId="0" fontId="83" fillId="0" borderId="90" xfId="0" applyFont="1" applyBorder="1" applyAlignment="1">
      <alignment horizontal="left" vertical="center" wrapText="1"/>
    </xf>
    <xf numFmtId="0" fontId="83" fillId="0" borderId="91" xfId="0" applyFont="1" applyBorder="1" applyAlignment="1">
      <alignment horizontal="left" vertical="center" wrapText="1"/>
    </xf>
    <xf numFmtId="0" fontId="15" fillId="0" borderId="0" xfId="0" applyFont="1" applyAlignment="1">
      <alignment horizontal="left" vertical="top" wrapText="1"/>
    </xf>
    <xf numFmtId="14" fontId="55" fillId="0" borderId="2" xfId="0" applyNumberFormat="1" applyFont="1" applyBorder="1" applyAlignment="1">
      <alignment horizontal="center"/>
    </xf>
    <xf numFmtId="0" fontId="7" fillId="0" borderId="58" xfId="0" applyFont="1" applyBorder="1" applyAlignment="1">
      <alignment horizontal="center" vertical="top"/>
    </xf>
    <xf numFmtId="0" fontId="15" fillId="0" borderId="79" xfId="0" applyFont="1" applyBorder="1" applyAlignment="1">
      <alignment horizontal="left" vertical="top"/>
    </xf>
    <xf numFmtId="0" fontId="15" fillId="0" borderId="80" xfId="0" applyFont="1" applyBorder="1" applyAlignment="1">
      <alignment horizontal="left" vertical="top"/>
    </xf>
    <xf numFmtId="0" fontId="15" fillId="0" borderId="81" xfId="0" applyFont="1" applyBorder="1" applyAlignment="1">
      <alignment horizontal="left" vertical="top"/>
    </xf>
    <xf numFmtId="0" fontId="83" fillId="0" borderId="82" xfId="0" applyFont="1" applyBorder="1" applyAlignment="1">
      <alignment horizontal="center" vertical="top"/>
    </xf>
    <xf numFmtId="0" fontId="83" fillId="0" borderId="83" xfId="0" applyFont="1" applyBorder="1" applyAlignment="1">
      <alignment horizontal="center" vertical="top"/>
    </xf>
    <xf numFmtId="0" fontId="83" fillId="0" borderId="84" xfId="0" applyFont="1" applyBorder="1" applyAlignment="1">
      <alignment horizontal="center" vertical="top"/>
    </xf>
    <xf numFmtId="0" fontId="9" fillId="0" borderId="0" xfId="0" applyFont="1" applyAlignment="1">
      <alignment horizontal="center" vertical="top"/>
    </xf>
    <xf numFmtId="0" fontId="9" fillId="0" borderId="0" xfId="0" applyFont="1" applyAlignment="1">
      <alignment horizontal="center" vertical="top" wrapText="1"/>
    </xf>
    <xf numFmtId="0" fontId="83" fillId="0" borderId="0" xfId="0" applyFont="1" applyAlignment="1">
      <alignment horizontal="left" vertical="top" wrapText="1"/>
    </xf>
    <xf numFmtId="49" fontId="55" fillId="0" borderId="0" xfId="0" applyNumberFormat="1" applyFont="1" applyAlignment="1">
      <alignment horizontal="center"/>
    </xf>
    <xf numFmtId="0" fontId="61" fillId="0" borderId="15" xfId="0" applyFont="1" applyBorder="1" applyAlignment="1">
      <alignment horizontal="left" vertical="top" wrapText="1"/>
    </xf>
    <xf numFmtId="0" fontId="61" fillId="0" borderId="11" xfId="0" applyFont="1" applyBorder="1" applyAlignment="1">
      <alignment horizontal="left" vertical="top" wrapText="1"/>
    </xf>
    <xf numFmtId="2" fontId="95" fillId="0" borderId="74" xfId="0" applyNumberFormat="1" applyFont="1" applyBorder="1" applyAlignment="1">
      <alignment horizontal="left" wrapText="1"/>
    </xf>
    <xf numFmtId="2" fontId="95" fillId="0" borderId="0" xfId="0" applyNumberFormat="1" applyFont="1" applyAlignment="1">
      <alignment horizontal="left" wrapText="1"/>
    </xf>
    <xf numFmtId="0" fontId="99" fillId="0" borderId="0" xfId="0" applyFont="1" applyAlignment="1">
      <alignment horizontal="center" vertical="center" wrapText="1"/>
    </xf>
    <xf numFmtId="2" fontId="94" fillId="0" borderId="12" xfId="0" applyNumberFormat="1" applyFont="1" applyBorder="1" applyAlignment="1">
      <alignment horizontal="center" vertical="top" wrapText="1"/>
    </xf>
    <xf numFmtId="2" fontId="94" fillId="0" borderId="13" xfId="0" applyNumberFormat="1" applyFont="1" applyBorder="1" applyAlignment="1">
      <alignment horizontal="center" vertical="top" wrapText="1"/>
    </xf>
    <xf numFmtId="2" fontId="94" fillId="0" borderId="15" xfId="0" applyNumberFormat="1" applyFont="1" applyBorder="1" applyAlignment="1">
      <alignment horizontal="center" vertical="top" wrapText="1"/>
    </xf>
    <xf numFmtId="2" fontId="94" fillId="0" borderId="11" xfId="0" applyNumberFormat="1" applyFont="1" applyBorder="1" applyAlignment="1">
      <alignment horizontal="center" vertical="top" wrapText="1"/>
    </xf>
    <xf numFmtId="2" fontId="94" fillId="0" borderId="15" xfId="0" applyNumberFormat="1" applyFont="1" applyBorder="1" applyAlignment="1">
      <alignment horizontal="left" wrapText="1"/>
    </xf>
    <xf numFmtId="2" fontId="94" fillId="0" borderId="11" xfId="0" applyNumberFormat="1" applyFont="1" applyBorder="1" applyAlignment="1">
      <alignment horizontal="left" wrapText="1"/>
    </xf>
    <xf numFmtId="2" fontId="91" fillId="0" borderId="15" xfId="0" applyNumberFormat="1" applyFont="1" applyBorder="1" applyAlignment="1">
      <alignment horizontal="center" vertical="center"/>
    </xf>
    <xf numFmtId="2" fontId="94" fillId="0" borderId="17" xfId="0" applyNumberFormat="1" applyFont="1" applyBorder="1" applyAlignment="1">
      <alignment horizontal="left" wrapText="1"/>
    </xf>
    <xf numFmtId="2" fontId="94" fillId="0" borderId="18" xfId="0" applyNumberFormat="1" applyFont="1" applyBorder="1" applyAlignment="1">
      <alignment horizontal="left" wrapText="1"/>
    </xf>
    <xf numFmtId="0" fontId="91" fillId="0" borderId="15" xfId="0" applyFont="1" applyBorder="1" applyAlignment="1">
      <alignment horizontal="left" vertical="center" wrapText="1"/>
    </xf>
    <xf numFmtId="0" fontId="91" fillId="0" borderId="11" xfId="0" applyFont="1" applyBorder="1" applyAlignment="1">
      <alignment horizontal="left" vertical="center" wrapText="1"/>
    </xf>
    <xf numFmtId="0" fontId="91" fillId="0" borderId="15" xfId="0" applyFont="1" applyBorder="1" applyAlignment="1">
      <alignment horizontal="center" vertical="center"/>
    </xf>
    <xf numFmtId="0" fontId="91" fillId="0" borderId="17" xfId="0" applyFont="1" applyBorder="1" applyAlignment="1">
      <alignment horizontal="left" vertical="center" wrapText="1"/>
    </xf>
    <xf numFmtId="0" fontId="91" fillId="0" borderId="18" xfId="0" applyFont="1" applyBorder="1" applyAlignment="1">
      <alignment horizontal="left" vertical="center" wrapText="1"/>
    </xf>
    <xf numFmtId="0" fontId="91" fillId="0" borderId="11" xfId="0" applyFont="1" applyBorder="1" applyAlignment="1">
      <alignment horizontal="center" vertical="center"/>
    </xf>
    <xf numFmtId="0" fontId="92" fillId="0" borderId="17" xfId="0" applyFont="1" applyBorder="1" applyAlignment="1">
      <alignment horizontal="left" vertical="center" wrapText="1"/>
    </xf>
    <xf numFmtId="0" fontId="92" fillId="0" borderId="18" xfId="0" applyFont="1" applyBorder="1" applyAlignment="1">
      <alignment horizontal="left" vertical="center" wrapText="1"/>
    </xf>
    <xf numFmtId="0" fontId="91" fillId="0" borderId="12" xfId="0" applyFont="1" applyBorder="1" applyAlignment="1">
      <alignment horizontal="center" vertical="center" wrapText="1"/>
    </xf>
    <xf numFmtId="0" fontId="91" fillId="0" borderId="13" xfId="0" applyFont="1" applyBorder="1" applyAlignment="1">
      <alignment horizontal="center" vertical="center" wrapText="1"/>
    </xf>
    <xf numFmtId="0" fontId="91" fillId="0" borderId="15" xfId="0" applyFont="1" applyBorder="1" applyAlignment="1">
      <alignment horizontal="center" vertical="center" wrapText="1"/>
    </xf>
    <xf numFmtId="0" fontId="91" fillId="0" borderId="11" xfId="0" applyFont="1" applyBorder="1" applyAlignment="1">
      <alignment horizontal="center" vertical="center" wrapText="1"/>
    </xf>
    <xf numFmtId="0" fontId="91" fillId="0" borderId="15" xfId="0" applyFont="1" applyBorder="1" applyAlignment="1">
      <alignment horizontal="left" vertical="center"/>
    </xf>
    <xf numFmtId="0" fontId="91" fillId="0" borderId="11" xfId="0" applyFont="1" applyBorder="1" applyAlignment="1">
      <alignment horizontal="left" vertical="center"/>
    </xf>
    <xf numFmtId="0" fontId="92" fillId="0" borderId="15" xfId="0" applyFont="1" applyBorder="1" applyAlignment="1">
      <alignment horizontal="left" vertical="center"/>
    </xf>
    <xf numFmtId="0" fontId="92" fillId="0" borderId="11" xfId="0" applyFont="1" applyBorder="1" applyAlignment="1">
      <alignment horizontal="left" vertical="center"/>
    </xf>
    <xf numFmtId="0" fontId="91" fillId="0" borderId="14" xfId="0" applyFont="1" applyBorder="1" applyAlignment="1">
      <alignment horizontal="center" vertical="center" wrapText="1"/>
    </xf>
    <xf numFmtId="0" fontId="91" fillId="0" borderId="16" xfId="0" applyFont="1" applyBorder="1" applyAlignment="1">
      <alignment horizontal="center" vertical="center" wrapText="1"/>
    </xf>
    <xf numFmtId="0" fontId="61" fillId="0" borderId="0" xfId="9" applyFont="1" applyAlignment="1">
      <alignment horizontal="center"/>
    </xf>
    <xf numFmtId="0" fontId="61" fillId="0" borderId="58" xfId="9" applyFont="1" applyBorder="1" applyAlignment="1">
      <alignment horizontal="center" vertical="center"/>
    </xf>
    <xf numFmtId="0" fontId="61" fillId="0" borderId="0" xfId="9" applyFont="1" applyAlignment="1">
      <alignment horizontal="center" vertical="center"/>
    </xf>
    <xf numFmtId="0" fontId="55" fillId="0" borderId="0" xfId="9" applyFont="1" applyAlignment="1">
      <alignment horizontal="left" vertical="center"/>
    </xf>
    <xf numFmtId="0" fontId="61" fillId="0" borderId="2" xfId="9" applyFont="1" applyBorder="1" applyAlignment="1">
      <alignment horizontal="center"/>
    </xf>
    <xf numFmtId="0" fontId="64" fillId="0" borderId="31" xfId="9" applyFont="1" applyBorder="1" applyAlignment="1">
      <alignment horizontal="left"/>
    </xf>
    <xf numFmtId="0" fontId="61" fillId="0" borderId="21" xfId="9" applyFont="1" applyBorder="1" applyAlignment="1">
      <alignment horizontal="left"/>
    </xf>
    <xf numFmtId="0" fontId="61" fillId="0" borderId="93" xfId="9" applyFont="1" applyBorder="1" applyAlignment="1">
      <alignment horizontal="left"/>
    </xf>
    <xf numFmtId="0" fontId="61" fillId="0" borderId="93" xfId="9" applyFont="1" applyBorder="1" applyAlignment="1">
      <alignment horizontal="center"/>
    </xf>
    <xf numFmtId="0" fontId="61" fillId="0" borderId="20" xfId="9" applyFont="1" applyBorder="1" applyAlignment="1">
      <alignment horizontal="center"/>
    </xf>
    <xf numFmtId="0" fontId="61" fillId="0" borderId="78" xfId="9" applyFont="1" applyBorder="1" applyAlignment="1">
      <alignment horizontal="center"/>
    </xf>
    <xf numFmtId="0" fontId="61" fillId="0" borderId="15" xfId="9" applyFont="1" applyBorder="1" applyAlignment="1">
      <alignment horizontal="left"/>
    </xf>
    <xf numFmtId="0" fontId="61" fillId="0" borderId="11" xfId="9" applyFont="1" applyBorder="1" applyAlignment="1">
      <alignment horizontal="left"/>
    </xf>
    <xf numFmtId="0" fontId="61" fillId="0" borderId="66" xfId="9" applyFont="1" applyBorder="1" applyAlignment="1">
      <alignment horizontal="left"/>
    </xf>
    <xf numFmtId="0" fontId="61" fillId="0" borderId="66" xfId="9" applyFont="1" applyBorder="1" applyAlignment="1">
      <alignment horizontal="center"/>
    </xf>
    <xf numFmtId="0" fontId="61" fillId="0" borderId="26" xfId="9" applyFont="1" applyBorder="1" applyAlignment="1">
      <alignment horizontal="center"/>
    </xf>
    <xf numFmtId="0" fontId="61" fillId="0" borderId="55" xfId="9" applyFont="1" applyBorder="1" applyAlignment="1">
      <alignment horizontal="center"/>
    </xf>
    <xf numFmtId="0" fontId="61" fillId="0" borderId="52" xfId="9" applyFont="1" applyBorder="1" applyAlignment="1">
      <alignment horizontal="left"/>
    </xf>
    <xf numFmtId="0" fontId="61" fillId="0" borderId="45" xfId="9" applyFont="1" applyBorder="1" applyAlignment="1">
      <alignment horizontal="left"/>
    </xf>
    <xf numFmtId="0" fontId="61" fillId="0" borderId="94" xfId="9" applyFont="1" applyBorder="1" applyAlignment="1">
      <alignment horizontal="left"/>
    </xf>
    <xf numFmtId="0" fontId="61" fillId="0" borderId="94" xfId="9" applyFont="1" applyBorder="1" applyAlignment="1">
      <alignment horizontal="center"/>
    </xf>
    <xf numFmtId="0" fontId="61" fillId="0" borderId="30" xfId="9" applyFont="1" applyBorder="1" applyAlignment="1">
      <alignment horizontal="center"/>
    </xf>
    <xf numFmtId="0" fontId="61" fillId="0" borderId="56" xfId="9" applyFont="1" applyBorder="1" applyAlignment="1">
      <alignment horizontal="center"/>
    </xf>
    <xf numFmtId="0" fontId="61" fillId="0" borderId="15" xfId="9" applyFont="1" applyBorder="1" applyAlignment="1">
      <alignment horizontal="left" vertical="top"/>
    </xf>
    <xf numFmtId="0" fontId="61" fillId="0" borderId="11" xfId="9" applyFont="1" applyBorder="1" applyAlignment="1">
      <alignment horizontal="left" vertical="top"/>
    </xf>
    <xf numFmtId="0" fontId="61" fillId="0" borderId="66" xfId="9" applyFont="1" applyBorder="1" applyAlignment="1">
      <alignment horizontal="left" vertical="top"/>
    </xf>
    <xf numFmtId="0" fontId="7" fillId="0" borderId="58" xfId="9" applyFont="1" applyBorder="1" applyAlignment="1">
      <alignment horizontal="center" vertical="center" wrapText="1"/>
    </xf>
    <xf numFmtId="0" fontId="61" fillId="0" borderId="5" xfId="9" applyFont="1" applyBorder="1" applyAlignment="1">
      <alignment horizontal="left" wrapText="1"/>
    </xf>
    <xf numFmtId="0" fontId="61" fillId="0" borderId="67" xfId="9" applyFont="1" applyBorder="1" applyAlignment="1">
      <alignment horizontal="left" wrapText="1"/>
    </xf>
    <xf numFmtId="0" fontId="61" fillId="0" borderId="55" xfId="9" applyFont="1" applyBorder="1" applyAlignment="1">
      <alignment horizontal="left" wrapText="1"/>
    </xf>
    <xf numFmtId="0" fontId="61" fillId="0" borderId="75" xfId="9" applyFont="1" applyBorder="1" applyAlignment="1">
      <alignment horizontal="center"/>
    </xf>
    <xf numFmtId="0" fontId="61" fillId="0" borderId="48" xfId="9" applyFont="1" applyBorder="1" applyAlignment="1">
      <alignment horizontal="center"/>
    </xf>
    <xf numFmtId="0" fontId="61" fillId="0" borderId="92" xfId="9" applyFont="1" applyBorder="1" applyAlignment="1">
      <alignment horizontal="center"/>
    </xf>
    <xf numFmtId="0" fontId="61" fillId="0" borderId="61" xfId="9" applyFont="1" applyBorder="1" applyAlignment="1">
      <alignment horizontal="center"/>
    </xf>
    <xf numFmtId="0" fontId="61" fillId="0" borderId="62" xfId="9" applyFont="1" applyBorder="1" applyAlignment="1">
      <alignment horizontal="center"/>
    </xf>
    <xf numFmtId="0" fontId="66" fillId="0" borderId="0" xfId="9" applyFont="1" applyAlignment="1">
      <alignment horizontal="left" vertical="top" wrapText="1"/>
    </xf>
    <xf numFmtId="0" fontId="66" fillId="0" borderId="0" xfId="9" applyFont="1" applyAlignment="1">
      <alignment horizontal="left" vertical="top"/>
    </xf>
    <xf numFmtId="0" fontId="57" fillId="0" borderId="5" xfId="9" applyFont="1" applyBorder="1" applyAlignment="1">
      <alignment horizontal="left" wrapText="1"/>
    </xf>
    <xf numFmtId="0" fontId="57" fillId="0" borderId="67" xfId="9" applyFont="1" applyBorder="1" applyAlignment="1">
      <alignment horizontal="left" wrapText="1"/>
    </xf>
    <xf numFmtId="0" fontId="57" fillId="0" borderId="55" xfId="9" applyFont="1" applyBorder="1" applyAlignment="1">
      <alignment horizontal="left" wrapText="1"/>
    </xf>
    <xf numFmtId="0" fontId="50" fillId="0" borderId="0" xfId="9" applyAlignment="1">
      <alignment horizontal="center"/>
    </xf>
    <xf numFmtId="0" fontId="7" fillId="0" borderId="0" xfId="9" applyFont="1" applyAlignment="1">
      <alignment horizontal="center" vertical="center" wrapText="1"/>
    </xf>
    <xf numFmtId="0" fontId="64" fillId="0" borderId="0" xfId="9" applyFont="1" applyAlignment="1">
      <alignment horizontal="center" vertical="center"/>
    </xf>
    <xf numFmtId="14" fontId="7" fillId="0" borderId="2" xfId="9" applyNumberFormat="1" applyFont="1" applyBorder="1" applyAlignment="1">
      <alignment horizontal="center" vertical="center" wrapText="1"/>
    </xf>
    <xf numFmtId="0" fontId="7" fillId="0" borderId="2" xfId="9" applyFont="1" applyBorder="1" applyAlignment="1">
      <alignment horizontal="center" vertical="center" wrapText="1"/>
    </xf>
    <xf numFmtId="0" fontId="61" fillId="0" borderId="13" xfId="9" applyFont="1" applyBorder="1" applyAlignment="1">
      <alignment horizontal="center"/>
    </xf>
    <xf numFmtId="0" fontId="61" fillId="0" borderId="18" xfId="9" applyFont="1" applyBorder="1" applyAlignment="1">
      <alignment horizontal="center"/>
    </xf>
    <xf numFmtId="0" fontId="61" fillId="0" borderId="14" xfId="9" applyFont="1" applyBorder="1" applyAlignment="1">
      <alignment horizontal="center"/>
    </xf>
    <xf numFmtId="0" fontId="61" fillId="0" borderId="19" xfId="9" applyFont="1" applyBorder="1" applyAlignment="1">
      <alignment horizontal="center"/>
    </xf>
    <xf numFmtId="0" fontId="7" fillId="0" borderId="0" xfId="9" applyFont="1" applyAlignment="1">
      <alignment horizontal="left" vertical="center" wrapText="1"/>
    </xf>
    <xf numFmtId="0" fontId="61" fillId="0" borderId="12" xfId="9" applyFont="1" applyBorder="1" applyAlignment="1">
      <alignment horizontal="center"/>
    </xf>
    <xf numFmtId="0" fontId="61" fillId="0" borderId="17" xfId="9" applyFont="1" applyBorder="1" applyAlignment="1">
      <alignment horizontal="center"/>
    </xf>
    <xf numFmtId="0" fontId="7" fillId="0" borderId="0" xfId="9" applyFont="1" applyAlignment="1">
      <alignment horizontal="right" vertical="top" wrapText="1"/>
    </xf>
    <xf numFmtId="0" fontId="7" fillId="0" borderId="0" xfId="9" applyFont="1" applyAlignment="1">
      <alignment horizontal="center" vertical="top" wrapText="1"/>
    </xf>
    <xf numFmtId="0" fontId="7" fillId="0" borderId="2" xfId="9" applyFont="1" applyBorder="1" applyAlignment="1">
      <alignment horizontal="center" vertical="top" wrapText="1"/>
    </xf>
    <xf numFmtId="0" fontId="13" fillId="0" borderId="58" xfId="9" applyFont="1" applyBorder="1" applyAlignment="1">
      <alignment horizontal="center" vertical="center" wrapText="1"/>
    </xf>
    <xf numFmtId="0" fontId="91" fillId="0" borderId="11" xfId="0" applyFont="1" applyBorder="1" applyAlignment="1">
      <alignment vertical="center"/>
    </xf>
    <xf numFmtId="0" fontId="91" fillId="0" borderId="11" xfId="0" applyFont="1" applyBorder="1" applyAlignment="1">
      <alignment vertical="center" wrapText="1"/>
    </xf>
    <xf numFmtId="0" fontId="92" fillId="0" borderId="17" xfId="0" applyFont="1" applyBorder="1" applyAlignment="1">
      <alignment vertical="center" wrapText="1"/>
    </xf>
    <xf numFmtId="0" fontId="92" fillId="0" borderId="18" xfId="0" applyFont="1" applyBorder="1" applyAlignment="1">
      <alignment vertical="center" wrapText="1"/>
    </xf>
    <xf numFmtId="0" fontId="91" fillId="0" borderId="15" xfId="0" applyFont="1" applyBorder="1" applyAlignment="1">
      <alignment vertical="center" wrapText="1"/>
    </xf>
    <xf numFmtId="0" fontId="91" fillId="0" borderId="15" xfId="0" applyFont="1" applyBorder="1" applyAlignment="1">
      <alignment vertical="center"/>
    </xf>
    <xf numFmtId="0" fontId="91" fillId="0" borderId="12" xfId="0" applyFont="1" applyBorder="1" applyAlignment="1">
      <alignment horizontal="center" vertical="center"/>
    </xf>
    <xf numFmtId="0" fontId="91" fillId="0" borderId="13" xfId="0" applyFont="1" applyBorder="1" applyAlignment="1">
      <alignment horizontal="center" vertical="center"/>
    </xf>
    <xf numFmtId="49" fontId="91" fillId="0" borderId="13" xfId="0" applyNumberFormat="1" applyFont="1" applyBorder="1" applyAlignment="1">
      <alignment horizontal="center" vertical="center" wrapText="1"/>
    </xf>
    <xf numFmtId="49" fontId="91" fillId="0" borderId="11" xfId="0" applyNumberFormat="1" applyFont="1" applyBorder="1" applyAlignment="1">
      <alignment horizontal="center" vertical="center" wrapText="1"/>
    </xf>
    <xf numFmtId="0" fontId="61" fillId="0" borderId="50" xfId="9" applyFont="1" applyBorder="1" applyAlignment="1">
      <alignment horizontal="center" vertical="center"/>
    </xf>
    <xf numFmtId="0" fontId="61" fillId="0" borderId="13" xfId="9" applyFont="1" applyBorder="1" applyAlignment="1">
      <alignment horizontal="center" vertical="center"/>
    </xf>
    <xf numFmtId="0" fontId="61" fillId="0" borderId="11" xfId="9" applyFont="1" applyBorder="1" applyAlignment="1">
      <alignment horizontal="center" vertical="center" wrapText="1"/>
    </xf>
    <xf numFmtId="0" fontId="61" fillId="0" borderId="13" xfId="9" applyFont="1" applyBorder="1" applyAlignment="1">
      <alignment horizontal="center" wrapText="1"/>
    </xf>
    <xf numFmtId="0" fontId="61" fillId="0" borderId="11" xfId="9" applyFont="1" applyBorder="1" applyAlignment="1">
      <alignment horizontal="center"/>
    </xf>
    <xf numFmtId="0" fontId="61" fillId="0" borderId="12" xfId="9" applyFont="1" applyBorder="1" applyAlignment="1">
      <alignment horizontal="center" vertical="center"/>
    </xf>
    <xf numFmtId="0" fontId="61" fillId="0" borderId="97" xfId="9" applyFont="1" applyBorder="1" applyAlignment="1">
      <alignment horizontal="center" vertical="center"/>
    </xf>
    <xf numFmtId="0" fontId="61" fillId="0" borderId="15" xfId="9" applyFont="1" applyBorder="1" applyAlignment="1">
      <alignment horizontal="center" vertical="center"/>
    </xf>
    <xf numFmtId="0" fontId="61" fillId="0" borderId="11" xfId="9" applyFont="1" applyBorder="1" applyAlignment="1">
      <alignment horizontal="center" vertical="center"/>
    </xf>
    <xf numFmtId="0" fontId="61" fillId="0" borderId="66" xfId="9" applyFont="1" applyBorder="1" applyAlignment="1">
      <alignment horizontal="center" vertical="center"/>
    </xf>
    <xf numFmtId="0" fontId="61" fillId="0" borderId="38" xfId="9" applyFont="1" applyBorder="1" applyAlignment="1">
      <alignment horizontal="center" vertical="center"/>
    </xf>
    <xf numFmtId="0" fontId="61" fillId="0" borderId="6" xfId="9" applyFont="1" applyBorder="1" applyAlignment="1">
      <alignment horizontal="center" vertical="center"/>
    </xf>
    <xf numFmtId="0" fontId="61" fillId="0" borderId="14" xfId="9" applyFont="1" applyBorder="1" applyAlignment="1">
      <alignment horizontal="center" wrapText="1"/>
    </xf>
    <xf numFmtId="0" fontId="61" fillId="0" borderId="16" xfId="9" applyFont="1" applyBorder="1" applyAlignment="1">
      <alignment horizontal="center"/>
    </xf>
    <xf numFmtId="0" fontId="61" fillId="0" borderId="26" xfId="9" applyFont="1" applyBorder="1" applyAlignment="1">
      <alignment horizontal="center" vertical="top"/>
    </xf>
    <xf numFmtId="0" fontId="61" fillId="0" borderId="96" xfId="9" applyFont="1" applyBorder="1" applyAlignment="1">
      <alignment horizontal="center" vertical="center"/>
    </xf>
    <xf numFmtId="0" fontId="61" fillId="0" borderId="15" xfId="9" applyFont="1" applyBorder="1"/>
    <xf numFmtId="0" fontId="61" fillId="0" borderId="11" xfId="9" applyFont="1" applyBorder="1"/>
    <xf numFmtId="0" fontId="61" fillId="0" borderId="66" xfId="9" applyFont="1" applyBorder="1"/>
    <xf numFmtId="0" fontId="61" fillId="0" borderId="72" xfId="9" applyFont="1" applyBorder="1" applyAlignment="1">
      <alignment horizontal="center"/>
    </xf>
    <xf numFmtId="0" fontId="64" fillId="0" borderId="44" xfId="9" applyFont="1" applyBorder="1" applyAlignment="1">
      <alignment horizontal="left" wrapText="1"/>
    </xf>
    <xf numFmtId="0" fontId="64" fillId="0" borderId="47" xfId="9" applyFont="1" applyBorder="1" applyAlignment="1">
      <alignment horizontal="left"/>
    </xf>
    <xf numFmtId="0" fontId="64" fillId="0" borderId="98" xfId="9" applyFont="1" applyBorder="1" applyAlignment="1">
      <alignment horizontal="left"/>
    </xf>
    <xf numFmtId="0" fontId="61" fillId="0" borderId="7" xfId="9" applyFont="1" applyBorder="1" applyAlignment="1">
      <alignment horizontal="center" vertical="center"/>
    </xf>
    <xf numFmtId="0" fontId="61" fillId="0" borderId="95" xfId="9" applyFont="1" applyBorder="1" applyAlignment="1">
      <alignment horizontal="center" vertical="center"/>
    </xf>
    <xf numFmtId="0" fontId="64" fillId="0" borderId="37" xfId="9" applyFont="1" applyBorder="1" applyAlignment="1">
      <alignment horizontal="left" vertical="center" wrapText="1"/>
    </xf>
    <xf numFmtId="0" fontId="64" fillId="0" borderId="96" xfId="9" applyFont="1" applyBorder="1" applyAlignment="1">
      <alignment horizontal="left" vertical="center"/>
    </xf>
    <xf numFmtId="0" fontId="64" fillId="0" borderId="31" xfId="9" applyFont="1" applyBorder="1"/>
    <xf numFmtId="0" fontId="61" fillId="0" borderId="21" xfId="9" applyFont="1" applyBorder="1"/>
    <xf numFmtId="0" fontId="61" fillId="0" borderId="93" xfId="9" applyFont="1" applyBorder="1"/>
    <xf numFmtId="0" fontId="61" fillId="0" borderId="52" xfId="9" applyFont="1" applyBorder="1"/>
    <xf numFmtId="0" fontId="61" fillId="0" borderId="45" xfId="9" applyFont="1" applyBorder="1"/>
    <xf numFmtId="0" fontId="61" fillId="0" borderId="94" xfId="9" applyFont="1" applyBorder="1"/>
    <xf numFmtId="0" fontId="64" fillId="0" borderId="5" xfId="9" applyFont="1" applyBorder="1" applyAlignment="1">
      <alignment horizontal="left" vertical="center" wrapText="1"/>
    </xf>
    <xf numFmtId="0" fontId="64" fillId="0" borderId="67" xfId="9" applyFont="1" applyBorder="1" applyAlignment="1">
      <alignment horizontal="left" vertical="center"/>
    </xf>
    <xf numFmtId="0" fontId="64" fillId="0" borderId="9" xfId="9" applyFont="1" applyBorder="1" applyAlignment="1">
      <alignment horizontal="left" vertical="center"/>
    </xf>
    <xf numFmtId="0" fontId="61" fillId="0" borderId="77" xfId="9" applyFont="1" applyBorder="1" applyAlignment="1">
      <alignment horizontal="left" vertical="center"/>
    </xf>
    <xf numFmtId="0" fontId="61" fillId="0" borderId="5" xfId="9" applyFont="1" applyBorder="1" applyAlignment="1">
      <alignment horizontal="left" vertical="center"/>
    </xf>
    <xf numFmtId="0" fontId="61" fillId="0" borderId="67" xfId="9" applyFont="1" applyBorder="1" applyAlignment="1">
      <alignment horizontal="left" vertical="center"/>
    </xf>
    <xf numFmtId="0" fontId="61" fillId="0" borderId="5" xfId="9" applyFont="1" applyBorder="1" applyAlignment="1">
      <alignment horizontal="left" vertical="center" wrapText="1"/>
    </xf>
    <xf numFmtId="0" fontId="61" fillId="0" borderId="27" xfId="9" applyFont="1" applyBorder="1" applyAlignment="1">
      <alignment horizontal="left" vertical="center"/>
    </xf>
    <xf numFmtId="0" fontId="61" fillId="0" borderId="58" xfId="9" applyFont="1" applyBorder="1" applyAlignment="1">
      <alignment horizontal="left" vertical="center"/>
    </xf>
    <xf numFmtId="0" fontId="61" fillId="0" borderId="5" xfId="9" applyFont="1" applyBorder="1" applyAlignment="1">
      <alignment vertical="center"/>
    </xf>
    <xf numFmtId="0" fontId="61" fillId="0" borderId="67" xfId="9" applyFont="1" applyBorder="1" applyAlignment="1">
      <alignment vertical="center"/>
    </xf>
    <xf numFmtId="0" fontId="64" fillId="0" borderId="67" xfId="9" applyFont="1" applyBorder="1" applyAlignment="1">
      <alignment horizontal="left" vertical="center" wrapText="1"/>
    </xf>
    <xf numFmtId="0" fontId="64" fillId="0" borderId="55" xfId="9" applyFont="1" applyBorder="1" applyAlignment="1">
      <alignment horizontal="left" vertical="center" wrapText="1"/>
    </xf>
    <xf numFmtId="0" fontId="92" fillId="0" borderId="15" xfId="0" applyFont="1" applyBorder="1" applyAlignment="1">
      <alignment horizontal="left" vertical="center" wrapText="1"/>
    </xf>
    <xf numFmtId="0" fontId="92" fillId="0" borderId="11" xfId="0" applyFont="1" applyBorder="1" applyAlignment="1">
      <alignment horizontal="left" vertical="center" wrapText="1"/>
    </xf>
    <xf numFmtId="0" fontId="39" fillId="0" borderId="15" xfId="0" applyFont="1" applyBorder="1" applyAlignment="1">
      <alignment horizontal="left" vertical="center" wrapText="1"/>
    </xf>
    <xf numFmtId="0" fontId="92" fillId="12" borderId="0" xfId="0" applyFont="1" applyFill="1" applyAlignment="1">
      <alignment horizontal="center" vertical="center" wrapText="1"/>
    </xf>
    <xf numFmtId="0" fontId="61" fillId="0" borderId="58" xfId="9" applyFont="1" applyBorder="1" applyAlignment="1">
      <alignment horizontal="center"/>
    </xf>
    <xf numFmtId="0" fontId="61" fillId="15" borderId="2" xfId="9" applyFont="1" applyFill="1" applyBorder="1" applyAlignment="1">
      <alignment horizontal="center"/>
    </xf>
    <xf numFmtId="0" fontId="13" fillId="0" borderId="0" xfId="9" applyFont="1" applyAlignment="1">
      <alignment horizontal="left" vertical="center" wrapText="1"/>
    </xf>
    <xf numFmtId="0" fontId="61" fillId="0" borderId="0" xfId="9" applyFont="1" applyAlignment="1">
      <alignment horizontal="left" vertical="center" wrapText="1"/>
    </xf>
    <xf numFmtId="0" fontId="61" fillId="0" borderId="0" xfId="9" applyFont="1" applyAlignment="1">
      <alignment horizontal="left" vertical="center"/>
    </xf>
    <xf numFmtId="0" fontId="61" fillId="0" borderId="67" xfId="9" applyFont="1" applyBorder="1" applyAlignment="1">
      <alignment horizontal="left" vertical="top"/>
    </xf>
    <xf numFmtId="0" fontId="61" fillId="0" borderId="26" xfId="9" applyFont="1" applyBorder="1" applyAlignment="1">
      <alignment horizontal="left" vertical="top"/>
    </xf>
    <xf numFmtId="49" fontId="61" fillId="0" borderId="66" xfId="9" applyNumberFormat="1" applyFont="1" applyBorder="1" applyAlignment="1">
      <alignment horizontal="center" vertical="top"/>
    </xf>
    <xf numFmtId="49" fontId="61" fillId="0" borderId="26" xfId="9" applyNumberFormat="1" applyFont="1" applyBorder="1" applyAlignment="1">
      <alignment horizontal="center" vertical="top"/>
    </xf>
    <xf numFmtId="0" fontId="61" fillId="0" borderId="0" xfId="9" applyFont="1" applyAlignment="1">
      <alignment horizontal="left"/>
    </xf>
    <xf numFmtId="0" fontId="61" fillId="0" borderId="11" xfId="9" applyFont="1" applyBorder="1" applyAlignment="1">
      <alignment horizontal="left" vertical="top" wrapText="1"/>
    </xf>
    <xf numFmtId="0" fontId="61" fillId="0" borderId="66" xfId="9" applyFont="1" applyBorder="1" applyAlignment="1">
      <alignment horizontal="left" vertical="top" wrapText="1"/>
    </xf>
    <xf numFmtId="0" fontId="61" fillId="0" borderId="67" xfId="9" applyFont="1" applyBorder="1" applyAlignment="1">
      <alignment horizontal="left" vertical="top" wrapText="1"/>
    </xf>
    <xf numFmtId="0" fontId="61" fillId="0" borderId="26" xfId="9" applyFont="1" applyBorder="1" applyAlignment="1">
      <alignment horizontal="left" vertical="top" wrapText="1"/>
    </xf>
    <xf numFmtId="49" fontId="61" fillId="0" borderId="66" xfId="9" applyNumberFormat="1" applyFont="1" applyBorder="1" applyAlignment="1">
      <alignment horizontal="center"/>
    </xf>
    <xf numFmtId="49" fontId="61" fillId="0" borderId="26" xfId="9" applyNumberFormat="1" applyFont="1" applyBorder="1" applyAlignment="1">
      <alignment horizontal="center"/>
    </xf>
    <xf numFmtId="0" fontId="50" fillId="0" borderId="0" xfId="9" applyAlignment="1">
      <alignment horizontal="center" vertical="center"/>
    </xf>
    <xf numFmtId="14" fontId="7" fillId="15" borderId="2" xfId="9" applyNumberFormat="1" applyFont="1" applyFill="1" applyBorder="1" applyAlignment="1">
      <alignment horizontal="center" vertical="center" wrapText="1"/>
    </xf>
    <xf numFmtId="0" fontId="61" fillId="0" borderId="67" xfId="9" applyFont="1" applyBorder="1" applyAlignment="1">
      <alignment horizontal="center" vertical="center"/>
    </xf>
    <xf numFmtId="0" fontId="61" fillId="0" borderId="26" xfId="9" applyFont="1" applyBorder="1" applyAlignment="1">
      <alignment horizontal="center" vertical="center"/>
    </xf>
    <xf numFmtId="0" fontId="57" fillId="0" borderId="0" xfId="9" applyFont="1" applyAlignment="1">
      <alignment horizontal="left" wrapText="1"/>
    </xf>
    <xf numFmtId="0" fontId="57" fillId="0" borderId="0" xfId="9" applyFont="1" applyAlignment="1">
      <alignment horizontal="left"/>
    </xf>
    <xf numFmtId="0" fontId="61" fillId="0" borderId="0" xfId="9" applyFont="1" applyAlignment="1">
      <alignment horizontal="right" vertical="center"/>
    </xf>
    <xf numFmtId="0" fontId="61" fillId="0" borderId="0" xfId="9" applyFont="1" applyAlignment="1">
      <alignment horizontal="right"/>
    </xf>
    <xf numFmtId="0" fontId="55" fillId="0" borderId="58" xfId="0" applyFont="1" applyBorder="1" applyAlignment="1">
      <alignment horizontal="center" vertical="center" wrapText="1"/>
    </xf>
    <xf numFmtId="0" fontId="55" fillId="0" borderId="0" xfId="0" applyFont="1" applyAlignment="1">
      <alignment horizontal="center" vertical="center" wrapText="1"/>
    </xf>
    <xf numFmtId="0" fontId="55" fillId="0" borderId="2" xfId="0" applyFont="1" applyBorder="1" applyAlignment="1">
      <alignment horizontal="center" wrapText="1"/>
    </xf>
    <xf numFmtId="49" fontId="55" fillId="0" borderId="2" xfId="0" applyNumberFormat="1" applyFont="1" applyBorder="1" applyAlignment="1">
      <alignment horizontal="center" wrapText="1"/>
    </xf>
    <xf numFmtId="0" fontId="55" fillId="0" borderId="2" xfId="0" applyFont="1" applyBorder="1" applyAlignment="1">
      <alignment horizontal="center"/>
    </xf>
    <xf numFmtId="0" fontId="60" fillId="0" borderId="14" xfId="0" applyFont="1" applyBorder="1" applyAlignment="1">
      <alignment horizontal="center" vertical="center" wrapText="1"/>
    </xf>
    <xf numFmtId="0" fontId="60" fillId="0" borderId="59" xfId="0" applyFont="1" applyBorder="1" applyAlignment="1">
      <alignment horizontal="center" vertical="center" wrapText="1"/>
    </xf>
    <xf numFmtId="0" fontId="60" fillId="0" borderId="13" xfId="0" applyFont="1" applyBorder="1" applyAlignment="1">
      <alignment horizontal="center" vertical="center"/>
    </xf>
    <xf numFmtId="0" fontId="60" fillId="0" borderId="13" xfId="0" applyFont="1" applyBorder="1" applyAlignment="1">
      <alignment horizontal="center" vertical="center" wrapText="1"/>
    </xf>
    <xf numFmtId="0" fontId="60" fillId="0" borderId="45" xfId="0" applyFont="1" applyBorder="1" applyAlignment="1">
      <alignment horizontal="center" vertical="center"/>
    </xf>
    <xf numFmtId="0" fontId="56" fillId="0" borderId="37" xfId="0" applyFont="1" applyBorder="1" applyAlignment="1">
      <alignment horizontal="center" vertical="center" wrapText="1"/>
    </xf>
    <xf numFmtId="0" fontId="56" fillId="0" borderId="27" xfId="0" applyFont="1" applyBorder="1" applyAlignment="1">
      <alignment horizontal="center" vertical="center" wrapText="1"/>
    </xf>
    <xf numFmtId="49" fontId="56" fillId="0" borderId="38" xfId="0" applyNumberFormat="1" applyFont="1" applyBorder="1" applyAlignment="1">
      <alignment horizontal="center" vertical="center" wrapText="1"/>
    </xf>
    <xf numFmtId="49" fontId="56" fillId="0" borderId="28" xfId="0" applyNumberFormat="1" applyFont="1" applyBorder="1" applyAlignment="1">
      <alignment horizontal="center" vertical="center" wrapText="1"/>
    </xf>
    <xf numFmtId="0" fontId="56" fillId="0" borderId="50" xfId="0" applyFont="1" applyBorder="1" applyAlignment="1">
      <alignment horizontal="center" vertical="center" wrapText="1"/>
    </xf>
    <xf numFmtId="0" fontId="56" fillId="0" borderId="30" xfId="0" applyFont="1" applyBorder="1" applyAlignment="1">
      <alignment horizontal="center" vertical="center" wrapText="1"/>
    </xf>
    <xf numFmtId="0" fontId="56" fillId="0" borderId="45" xfId="0" applyFont="1" applyBorder="1" applyAlignment="1">
      <alignment horizontal="center" vertical="center" wrapText="1"/>
    </xf>
    <xf numFmtId="0" fontId="7" fillId="0" borderId="0" xfId="0" applyFont="1" applyAlignment="1">
      <alignment horizontal="right" vertical="top" wrapText="1"/>
    </xf>
    <xf numFmtId="0" fontId="55" fillId="0" borderId="0" xfId="0" applyFont="1" applyAlignment="1">
      <alignment horizontal="left" vertical="top" wrapText="1"/>
    </xf>
    <xf numFmtId="0" fontId="55" fillId="0" borderId="0" xfId="0" applyFont="1" applyAlignment="1">
      <alignment horizontal="left" vertical="top"/>
    </xf>
    <xf numFmtId="49" fontId="55" fillId="0" borderId="2" xfId="0" applyNumberFormat="1" applyFont="1" applyBorder="1" applyAlignment="1">
      <alignment horizontal="left" vertical="top"/>
    </xf>
    <xf numFmtId="49" fontId="55" fillId="0" borderId="2" xfId="0" applyNumberFormat="1" applyFont="1" applyBorder="1" applyAlignment="1">
      <alignment horizontal="center" vertical="top"/>
    </xf>
    <xf numFmtId="0" fontId="7" fillId="0" borderId="0" xfId="0" applyFont="1" applyAlignment="1">
      <alignment horizontal="center" vertical="top"/>
    </xf>
    <xf numFmtId="0" fontId="66" fillId="0" borderId="38" xfId="0" applyFont="1" applyBorder="1" applyAlignment="1">
      <alignment horizontal="center" vertical="top" wrapText="1"/>
    </xf>
    <xf numFmtId="0" fontId="66" fillId="0" borderId="28" xfId="0" applyFont="1" applyBorder="1" applyAlignment="1">
      <alignment horizontal="center" vertical="top" wrapText="1"/>
    </xf>
    <xf numFmtId="0" fontId="66" fillId="0" borderId="50" xfId="0" applyFont="1" applyBorder="1" applyAlignment="1">
      <alignment horizontal="center" vertical="top" wrapText="1"/>
    </xf>
    <xf numFmtId="0" fontId="66" fillId="0" borderId="30" xfId="0" applyFont="1" applyBorder="1" applyAlignment="1">
      <alignment horizontal="center" vertical="top" wrapText="1"/>
    </xf>
    <xf numFmtId="0" fontId="66" fillId="0" borderId="13" xfId="0" applyFont="1" applyBorder="1" applyAlignment="1">
      <alignment horizontal="center" vertical="top" wrapText="1"/>
    </xf>
    <xf numFmtId="0" fontId="66" fillId="0" borderId="45" xfId="0" applyFont="1" applyBorder="1" applyAlignment="1">
      <alignment horizontal="center" vertical="top" wrapText="1"/>
    </xf>
    <xf numFmtId="0" fontId="66" fillId="0" borderId="97" xfId="0" applyFont="1" applyBorder="1" applyAlignment="1">
      <alignment horizontal="center" vertical="top" wrapText="1"/>
    </xf>
    <xf numFmtId="0" fontId="66" fillId="0" borderId="96" xfId="0" applyFont="1" applyBorder="1" applyAlignment="1">
      <alignment horizontal="center" vertical="top" wrapText="1"/>
    </xf>
    <xf numFmtId="0" fontId="66" fillId="0" borderId="13" xfId="0" applyFont="1" applyBorder="1" applyAlignment="1">
      <alignment horizontal="center" vertical="center" wrapText="1"/>
    </xf>
    <xf numFmtId="0" fontId="66" fillId="0" borderId="45" xfId="0" applyFont="1" applyBorder="1" applyAlignment="1">
      <alignment horizontal="center" vertical="center" wrapText="1"/>
    </xf>
    <xf numFmtId="0" fontId="66" fillId="0" borderId="14" xfId="0" applyFont="1" applyBorder="1" applyAlignment="1">
      <alignment horizontal="center" vertical="center" wrapText="1"/>
    </xf>
    <xf numFmtId="0" fontId="66" fillId="0" borderId="59" xfId="0" applyFont="1" applyBorder="1" applyAlignment="1">
      <alignment horizontal="center" vertical="center" wrapText="1"/>
    </xf>
    <xf numFmtId="0" fontId="66" fillId="0" borderId="37" xfId="0" applyFont="1" applyBorder="1" applyAlignment="1">
      <alignment horizontal="center" vertical="top" wrapText="1"/>
    </xf>
    <xf numFmtId="0" fontId="66" fillId="0" borderId="27" xfId="0" applyFont="1" applyBorder="1" applyAlignment="1">
      <alignment horizontal="center" vertical="top" wrapText="1"/>
    </xf>
    <xf numFmtId="0" fontId="91" fillId="0" borderId="52" xfId="0" applyFont="1" applyBorder="1" applyAlignment="1">
      <alignment horizontal="center" vertical="center"/>
    </xf>
    <xf numFmtId="0" fontId="91" fillId="0" borderId="75" xfId="0" applyFont="1" applyBorder="1" applyAlignment="1">
      <alignment horizontal="center" vertical="center"/>
    </xf>
    <xf numFmtId="0" fontId="91" fillId="0" borderId="44" xfId="0" applyFont="1" applyBorder="1" applyAlignment="1">
      <alignment horizontal="center" vertical="center"/>
    </xf>
    <xf numFmtId="164" fontId="91" fillId="0" borderId="15" xfId="0" applyNumberFormat="1" applyFont="1" applyBorder="1" applyAlignment="1">
      <alignment horizontal="center" vertical="center"/>
    </xf>
    <xf numFmtId="164" fontId="40" fillId="0" borderId="15" xfId="0" applyNumberFormat="1" applyFont="1" applyBorder="1" applyAlignment="1">
      <alignment horizontal="left" vertical="center" wrapText="1"/>
    </xf>
    <xf numFmtId="164" fontId="40" fillId="0" borderId="11" xfId="0" applyNumberFormat="1" applyFont="1" applyBorder="1" applyAlignment="1">
      <alignment horizontal="left" vertical="center" wrapText="1"/>
    </xf>
    <xf numFmtId="164" fontId="42" fillId="0" borderId="17" xfId="0" applyNumberFormat="1" applyFont="1" applyBorder="1" applyAlignment="1">
      <alignment horizontal="left" vertical="center" wrapText="1"/>
    </xf>
    <xf numFmtId="164" fontId="42" fillId="0" borderId="18" xfId="0" applyNumberFormat="1" applyFont="1" applyBorder="1" applyAlignment="1">
      <alignment horizontal="left" vertical="center" wrapText="1"/>
    </xf>
    <xf numFmtId="164" fontId="91" fillId="0" borderId="13" xfId="0" applyNumberFormat="1" applyFont="1" applyBorder="1" applyAlignment="1">
      <alignment horizontal="center" vertical="center" wrapText="1"/>
    </xf>
    <xf numFmtId="164" fontId="91" fillId="0" borderId="14" xfId="0" applyNumberFormat="1" applyFont="1" applyBorder="1" applyAlignment="1">
      <alignment horizontal="center" vertical="center" wrapText="1"/>
    </xf>
    <xf numFmtId="164" fontId="91" fillId="0" borderId="16" xfId="0" applyNumberFormat="1" applyFont="1" applyBorder="1" applyAlignment="1">
      <alignment horizontal="center" vertical="center" wrapText="1"/>
    </xf>
    <xf numFmtId="164" fontId="91" fillId="0" borderId="15" xfId="0" applyNumberFormat="1" applyFont="1" applyBorder="1" applyAlignment="1">
      <alignment horizontal="center" vertical="top" wrapText="1"/>
    </xf>
    <xf numFmtId="164" fontId="91" fillId="0" borderId="11" xfId="0" applyNumberFormat="1" applyFont="1" applyBorder="1" applyAlignment="1">
      <alignment horizontal="center" vertical="top" wrapText="1"/>
    </xf>
    <xf numFmtId="164" fontId="91" fillId="0" borderId="12" xfId="0" applyNumberFormat="1" applyFont="1" applyBorder="1" applyAlignment="1">
      <alignment horizontal="center" vertical="center" wrapText="1"/>
    </xf>
    <xf numFmtId="164" fontId="91" fillId="0" borderId="15" xfId="0" applyNumberFormat="1" applyFont="1" applyBorder="1" applyAlignment="1">
      <alignment horizontal="center" vertical="center" wrapText="1"/>
    </xf>
    <xf numFmtId="164" fontId="91" fillId="0" borderId="11" xfId="0" applyNumberFormat="1" applyFont="1" applyBorder="1" applyAlignment="1">
      <alignment horizontal="center" vertical="center" wrapText="1"/>
    </xf>
    <xf numFmtId="164" fontId="40" fillId="0" borderId="15" xfId="0" applyNumberFormat="1" applyFont="1" applyBorder="1" applyAlignment="1">
      <alignment horizontal="left" vertical="top" wrapText="1"/>
    </xf>
    <xf numFmtId="164" fontId="40" fillId="0" borderId="11" xfId="0" applyNumberFormat="1" applyFont="1" applyBorder="1" applyAlignment="1">
      <alignment horizontal="left" vertical="top" wrapText="1"/>
    </xf>
    <xf numFmtId="164" fontId="40" fillId="0" borderId="17" xfId="0" applyNumberFormat="1" applyFont="1" applyBorder="1" applyAlignment="1">
      <alignment horizontal="left" vertical="top" wrapText="1"/>
    </xf>
    <xf numFmtId="164" fontId="40" fillId="0" borderId="18" xfId="0" applyNumberFormat="1" applyFont="1" applyBorder="1" applyAlignment="1">
      <alignment horizontal="left" vertical="top" wrapText="1"/>
    </xf>
    <xf numFmtId="0" fontId="99" fillId="0" borderId="0" xfId="0" applyFont="1" applyAlignment="1">
      <alignment horizontal="center" vertical="center"/>
    </xf>
    <xf numFmtId="0" fontId="91" fillId="0" borderId="14" xfId="0" applyFont="1" applyBorder="1" applyAlignment="1">
      <alignment horizontal="center" vertical="center"/>
    </xf>
    <xf numFmtId="164" fontId="91" fillId="0" borderId="16" xfId="0" applyNumberFormat="1" applyFont="1" applyBorder="1" applyAlignment="1">
      <alignment horizontal="center" vertical="top" wrapText="1"/>
    </xf>
    <xf numFmtId="0" fontId="91" fillId="0" borderId="0" xfId="0" applyFont="1" applyAlignment="1">
      <alignment horizontal="center"/>
    </xf>
    <xf numFmtId="0" fontId="91" fillId="0" borderId="0" xfId="0" applyFont="1" applyAlignment="1">
      <alignment horizontal="center" vertical="center"/>
    </xf>
    <xf numFmtId="0" fontId="91" fillId="0" borderId="2" xfId="0" applyFont="1" applyBorder="1" applyAlignment="1">
      <alignment horizontal="center"/>
    </xf>
    <xf numFmtId="49" fontId="91" fillId="0" borderId="2" xfId="0" applyNumberFormat="1" applyFont="1" applyBorder="1" applyAlignment="1">
      <alignment horizontal="center"/>
    </xf>
    <xf numFmtId="0" fontId="91" fillId="0" borderId="58" xfId="0" applyFont="1" applyBorder="1" applyAlignment="1">
      <alignment horizontal="center" vertical="center" wrapText="1"/>
    </xf>
    <xf numFmtId="0" fontId="91" fillId="0" borderId="2" xfId="0" applyFont="1" applyBorder="1" applyAlignment="1">
      <alignment horizontal="center" wrapText="1"/>
    </xf>
    <xf numFmtId="0" fontId="91" fillId="0" borderId="15" xfId="0" applyFont="1" applyBorder="1" applyAlignment="1">
      <alignment horizontal="left" vertical="top" wrapText="1"/>
    </xf>
    <xf numFmtId="0" fontId="91" fillId="0" borderId="11" xfId="0" applyFont="1" applyBorder="1" applyAlignment="1">
      <alignment horizontal="left" vertical="top" wrapText="1"/>
    </xf>
    <xf numFmtId="0" fontId="91" fillId="0" borderId="17" xfId="0" applyFont="1" applyBorder="1" applyAlignment="1">
      <alignment horizontal="left" vertical="top" wrapText="1"/>
    </xf>
    <xf numFmtId="0" fontId="91" fillId="0" borderId="18" xfId="0" applyFont="1" applyBorder="1" applyAlignment="1">
      <alignment horizontal="left" vertical="top" wrapText="1"/>
    </xf>
    <xf numFmtId="2" fontId="94" fillId="0" borderId="9" xfId="0" applyNumberFormat="1" applyFont="1" applyBorder="1" applyAlignment="1">
      <alignment horizontal="center" vertical="top" wrapText="1"/>
    </xf>
    <xf numFmtId="2" fontId="94" fillId="0" borderId="77" xfId="0" applyNumberFormat="1" applyFont="1" applyBorder="1" applyAlignment="1">
      <alignment horizontal="center" vertical="top" wrapText="1"/>
    </xf>
    <xf numFmtId="2" fontId="94" fillId="0" borderId="78" xfId="0" applyNumberFormat="1" applyFont="1" applyBorder="1" applyAlignment="1">
      <alignment horizontal="center" vertical="top" wrapText="1"/>
    </xf>
    <xf numFmtId="49" fontId="91" fillId="0" borderId="15" xfId="0" applyNumberFormat="1" applyFont="1" applyBorder="1" applyAlignment="1">
      <alignment horizontal="center" vertical="top" wrapText="1"/>
    </xf>
    <xf numFmtId="49" fontId="91" fillId="0" borderId="11" xfId="0" applyNumberFormat="1" applyFont="1" applyBorder="1" applyAlignment="1">
      <alignment horizontal="center" vertical="top" wrapText="1"/>
    </xf>
    <xf numFmtId="0" fontId="99" fillId="0" borderId="76" xfId="0" applyFont="1" applyBorder="1" applyAlignment="1">
      <alignment horizontal="center" vertical="center" wrapText="1"/>
    </xf>
    <xf numFmtId="49" fontId="91" fillId="0" borderId="12" xfId="0" applyNumberFormat="1" applyFont="1" applyBorder="1" applyAlignment="1">
      <alignment horizontal="center" vertical="center" wrapText="1"/>
    </xf>
    <xf numFmtId="49" fontId="91" fillId="0" borderId="15" xfId="0" applyNumberFormat="1" applyFont="1" applyBorder="1" applyAlignment="1">
      <alignment horizontal="center" vertical="center" wrapText="1"/>
    </xf>
    <xf numFmtId="0" fontId="100" fillId="0" borderId="0" xfId="0" applyFont="1" applyAlignment="1">
      <alignment horizontal="center" vertical="top" wrapText="1"/>
    </xf>
    <xf numFmtId="0" fontId="13" fillId="0" borderId="0" xfId="0" applyFont="1" applyAlignment="1">
      <alignment horizontal="left" vertical="top" wrapText="1"/>
    </xf>
    <xf numFmtId="0" fontId="64" fillId="0" borderId="0" xfId="0" applyFont="1" applyAlignment="1">
      <alignment horizontal="center" wrapText="1"/>
    </xf>
    <xf numFmtId="0" fontId="64" fillId="0" borderId="0" xfId="0" applyFont="1" applyAlignment="1">
      <alignment horizontal="center"/>
    </xf>
    <xf numFmtId="0" fontId="44" fillId="0" borderId="0" xfId="0" applyFont="1" applyAlignment="1">
      <alignment horizontal="center" vertical="top" wrapText="1"/>
    </xf>
    <xf numFmtId="0" fontId="56" fillId="0" borderId="37" xfId="0" applyFont="1" applyBorder="1" applyAlignment="1">
      <alignment horizontal="center" vertical="top" wrapText="1"/>
    </xf>
    <xf numFmtId="0" fontId="56" fillId="0" borderId="27" xfId="0" applyFont="1" applyBorder="1" applyAlignment="1">
      <alignment horizontal="center" vertical="top" wrapText="1"/>
    </xf>
    <xf numFmtId="49" fontId="56" fillId="0" borderId="38" xfId="0" applyNumberFormat="1" applyFont="1" applyBorder="1" applyAlignment="1">
      <alignment horizontal="center" vertical="top" wrapText="1"/>
    </xf>
    <xf numFmtId="49" fontId="56" fillId="0" borderId="28" xfId="0" applyNumberFormat="1" applyFont="1" applyBorder="1" applyAlignment="1">
      <alignment horizontal="center" vertical="top" wrapText="1"/>
    </xf>
    <xf numFmtId="0" fontId="56" fillId="0" borderId="50" xfId="0" applyFont="1" applyBorder="1" applyAlignment="1">
      <alignment horizontal="center" vertical="top" wrapText="1"/>
    </xf>
    <xf numFmtId="0" fontId="56" fillId="0" borderId="30" xfId="0" applyFont="1" applyBorder="1" applyAlignment="1">
      <alignment horizontal="center" vertical="top" wrapText="1"/>
    </xf>
    <xf numFmtId="0" fontId="56" fillId="0" borderId="13" xfId="0" applyFont="1" applyBorder="1" applyAlignment="1">
      <alignment horizontal="center" vertical="top" wrapText="1"/>
    </xf>
    <xf numFmtId="0" fontId="56" fillId="0" borderId="14" xfId="0" applyFont="1" applyBorder="1" applyAlignment="1">
      <alignment horizontal="center" vertical="top" wrapText="1"/>
    </xf>
    <xf numFmtId="0" fontId="55" fillId="0" borderId="2" xfId="0" applyFont="1" applyBorder="1" applyAlignment="1">
      <alignment horizontal="center" vertical="top"/>
    </xf>
    <xf numFmtId="0" fontId="11" fillId="0" borderId="0" xfId="0" applyFont="1" applyAlignment="1">
      <alignment horizontal="right" vertical="top" wrapText="1"/>
    </xf>
    <xf numFmtId="0" fontId="57" fillId="0" borderId="0" xfId="0" applyFont="1" applyAlignment="1">
      <alignment horizontal="left" vertical="top" wrapText="1"/>
    </xf>
    <xf numFmtId="0" fontId="57" fillId="0" borderId="0" xfId="0" applyFont="1" applyAlignment="1">
      <alignment horizontal="left" vertical="top"/>
    </xf>
    <xf numFmtId="0" fontId="55" fillId="0" borderId="0" xfId="0" applyFont="1" applyAlignment="1">
      <alignment horizontal="center" wrapText="1"/>
    </xf>
    <xf numFmtId="0" fontId="15" fillId="0" borderId="0" xfId="0" applyFont="1" applyAlignment="1">
      <alignment horizontal="right" vertical="top" wrapText="1"/>
    </xf>
    <xf numFmtId="49" fontId="57" fillId="0" borderId="37" xfId="0" applyNumberFormat="1" applyFont="1" applyBorder="1" applyAlignment="1">
      <alignment horizontal="center" vertical="top" wrapText="1"/>
    </xf>
    <xf numFmtId="49" fontId="57" fillId="0" borderId="27" xfId="0" applyNumberFormat="1" applyFont="1" applyBorder="1" applyAlignment="1">
      <alignment horizontal="center" vertical="top" wrapText="1"/>
    </xf>
    <xf numFmtId="49" fontId="57" fillId="0" borderId="38" xfId="0" applyNumberFormat="1" applyFont="1" applyBorder="1" applyAlignment="1">
      <alignment horizontal="center" vertical="top" wrapText="1"/>
    </xf>
    <xf numFmtId="49" fontId="57" fillId="0" borderId="28" xfId="0" applyNumberFormat="1" applyFont="1" applyBorder="1" applyAlignment="1">
      <alignment horizontal="center" vertical="top" wrapText="1"/>
    </xf>
    <xf numFmtId="0" fontId="57" fillId="0" borderId="50" xfId="0" applyFont="1" applyBorder="1" applyAlignment="1">
      <alignment horizontal="center" vertical="top" wrapText="1"/>
    </xf>
    <xf numFmtId="0" fontId="57" fillId="0" borderId="13" xfId="0" applyFont="1" applyBorder="1" applyAlignment="1">
      <alignment horizontal="center" vertical="top" wrapText="1"/>
    </xf>
    <xf numFmtId="0" fontId="57" fillId="0" borderId="14" xfId="0" applyFont="1" applyBorder="1" applyAlignment="1">
      <alignment horizontal="center" vertical="top" wrapText="1"/>
    </xf>
    <xf numFmtId="0" fontId="57" fillId="0" borderId="59" xfId="0" applyFont="1" applyBorder="1" applyAlignment="1">
      <alignment horizontal="center" vertical="top" wrapText="1"/>
    </xf>
  </cellXfs>
  <cellStyles count="13">
    <cellStyle name="Excel Built-in Normal" xfId="1" xr:uid="{00000000-0005-0000-0000-000000000000}"/>
    <cellStyle name="Hyperlink 2" xfId="3" xr:uid="{00000000-0005-0000-0000-000002000000}"/>
    <cellStyle name="Hyperlink 2 2" xfId="4" xr:uid="{00000000-0005-0000-0000-000003000000}"/>
    <cellStyle name="Hipersaitas" xfId="2" builtinId="8"/>
    <cellStyle name="Hipersaitas 2" xfId="5" xr:uid="{00000000-0005-0000-0000-000004000000}"/>
    <cellStyle name="Įprastas" xfId="0" builtinId="0"/>
    <cellStyle name="Įprastas 2" xfId="6" xr:uid="{00000000-0005-0000-0000-000005000000}"/>
    <cellStyle name="Normal 2" xfId="7" xr:uid="{00000000-0005-0000-0000-000007000000}"/>
    <cellStyle name="Normal 2 2" xfId="8" xr:uid="{00000000-0005-0000-0000-000008000000}"/>
    <cellStyle name="Normal 3" xfId="9" xr:uid="{00000000-0005-0000-0000-000009000000}"/>
    <cellStyle name="Normal 3 2" xfId="10" xr:uid="{00000000-0005-0000-0000-00000A000000}"/>
    <cellStyle name="Note 2" xfId="11" xr:uid="{00000000-0005-0000-0000-00000B000000}"/>
    <cellStyle name="Note 2 2" xfId="12" xr:uid="{00000000-0005-0000-0000-00000C000000}"/>
  </cellStyles>
  <dxfs count="624">
    <dxf>
      <fill>
        <patternFill>
          <bgColor rgb="FFFF0000"/>
        </patternFill>
      </fill>
    </dxf>
    <dxf>
      <fill>
        <patternFill>
          <bgColor rgb="FFFF0000"/>
        </patternFill>
      </fill>
    </dxf>
    <dxf>
      <fill>
        <patternFill>
          <bgColor rgb="FFFF0000"/>
        </patternFill>
      </fill>
    </dxf>
    <dxf>
      <font>
        <color rgb="FFC00000"/>
      </font>
      <fill>
        <patternFill>
          <bgColor rgb="FFFFCCCC"/>
        </patternFill>
      </fill>
    </dxf>
    <dxf>
      <font>
        <color rgb="FF9C0006"/>
      </font>
      <fill>
        <patternFill>
          <bgColor rgb="FFFFC7CE"/>
        </patternFill>
      </fill>
    </dxf>
    <dxf>
      <font>
        <condense val="0"/>
        <extend val="0"/>
        <color rgb="FF9C0006"/>
      </font>
      <fill>
        <patternFill>
          <bgColor rgb="FFFFC7CE"/>
        </patternFill>
      </fill>
    </dxf>
    <dxf>
      <font>
        <color rgb="FFC00000"/>
      </font>
      <fill>
        <patternFill>
          <bgColor rgb="FFFFCCCC"/>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theme="0"/>
      </font>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0000"/>
      </font>
      <fill>
        <patternFill>
          <bgColor theme="5" tint="0.59996337778862885"/>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rgb="FFFF0000"/>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ill>
        <patternFill>
          <bgColor theme="5" tint="0.59996337778862885"/>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5"/>
      </font>
      <fill>
        <patternFill>
          <bgColor theme="5" tint="0.59996337778862885"/>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ill>
        <patternFill>
          <bgColor theme="5" tint="0.59996337778862885"/>
        </patternFill>
      </fill>
    </dxf>
    <dxf>
      <fill>
        <patternFill>
          <bgColor theme="5" tint="0.59996337778862885"/>
        </patternFill>
      </fill>
    </dxf>
    <dxf>
      <font>
        <color auto="1"/>
      </font>
      <fill>
        <patternFill>
          <bgColor theme="5" tint="0.59996337778862885"/>
        </patternFill>
      </fill>
    </dxf>
    <dxf>
      <font>
        <color auto="1"/>
      </font>
      <fill>
        <patternFill>
          <bgColor theme="5" tint="0.59996337778862885"/>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xdr:row>
      <xdr:rowOff>95250</xdr:rowOff>
    </xdr:from>
    <xdr:to>
      <xdr:col>2</xdr:col>
      <xdr:colOff>1114425</xdr:colOff>
      <xdr:row>2</xdr:row>
      <xdr:rowOff>247650</xdr:rowOff>
    </xdr:to>
    <xdr:pic>
      <xdr:nvPicPr>
        <xdr:cNvPr id="1049" name="Picture 4">
          <a:extLst>
            <a:ext uri="{FF2B5EF4-FFF2-40B4-BE49-F238E27FC236}">
              <a16:creationId xmlns:a16="http://schemas.microsoft.com/office/drawing/2014/main" id="{6F1BE6E8-EBDC-8E74-78FE-6ED59CDAF4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09825" y="685800"/>
          <a:ext cx="10763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333375</xdr:colOff>
      <xdr:row>3</xdr:row>
      <xdr:rowOff>95250</xdr:rowOff>
    </xdr:from>
    <xdr:to>
      <xdr:col>2</xdr:col>
      <xdr:colOff>752475</xdr:colOff>
      <xdr:row>3</xdr:row>
      <xdr:rowOff>247650</xdr:rowOff>
    </xdr:to>
    <xdr:pic>
      <xdr:nvPicPr>
        <xdr:cNvPr id="1050" name="Picture 6">
          <a:extLst>
            <a:ext uri="{FF2B5EF4-FFF2-40B4-BE49-F238E27FC236}">
              <a16:creationId xmlns:a16="http://schemas.microsoft.com/office/drawing/2014/main" id="{2BB81A6B-E471-5C9D-BCB7-5290A7887E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05100" y="1047750"/>
          <a:ext cx="4191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4</xdr:row>
      <xdr:rowOff>114300</xdr:rowOff>
    </xdr:from>
    <xdr:to>
      <xdr:col>2</xdr:col>
      <xdr:colOff>752475</xdr:colOff>
      <xdr:row>4</xdr:row>
      <xdr:rowOff>257175</xdr:rowOff>
    </xdr:to>
    <xdr:pic>
      <xdr:nvPicPr>
        <xdr:cNvPr id="1051" name="Picture 8">
          <a:extLst>
            <a:ext uri="{FF2B5EF4-FFF2-40B4-BE49-F238E27FC236}">
              <a16:creationId xmlns:a16="http://schemas.microsoft.com/office/drawing/2014/main" id="{2465B064-31C4-A285-EC3D-5F7CBD95FE3E}"/>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95575" y="1428750"/>
          <a:ext cx="42862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F26"/>
  <sheetViews>
    <sheetView tabSelected="1" zoomScaleNormal="100" workbookViewId="0">
      <selection activeCell="D17" sqref="D17"/>
    </sheetView>
  </sheetViews>
  <sheetFormatPr defaultRowHeight="15" x14ac:dyDescent="0.25"/>
  <cols>
    <col min="1" max="1" width="10.28515625" customWidth="1"/>
    <col min="2" max="2" width="25.28515625" customWidth="1"/>
    <col min="3" max="3" width="25.5703125" customWidth="1"/>
    <col min="4" max="4" width="49.7109375" customWidth="1"/>
    <col min="6" max="6" width="17.85546875" customWidth="1"/>
  </cols>
  <sheetData>
    <row r="1" spans="1:6" s="19" customFormat="1" ht="18" customHeight="1" thickBot="1" x14ac:dyDescent="0.4">
      <c r="A1" s="771" t="s">
        <v>251</v>
      </c>
      <c r="B1" s="771"/>
      <c r="C1" s="771"/>
      <c r="D1" s="771"/>
    </row>
    <row r="2" spans="1:6" ht="28.5" customHeight="1" x14ac:dyDescent="0.25">
      <c r="A2" s="21" t="s">
        <v>235</v>
      </c>
      <c r="B2" s="22" t="s">
        <v>236</v>
      </c>
      <c r="C2" s="22" t="s">
        <v>237</v>
      </c>
      <c r="D2" s="23" t="s">
        <v>238</v>
      </c>
    </row>
    <row r="3" spans="1:6" ht="28.5" customHeight="1" x14ac:dyDescent="0.25">
      <c r="A3" s="24">
        <v>1</v>
      </c>
      <c r="B3" s="20" t="s">
        <v>239</v>
      </c>
      <c r="C3" s="20"/>
      <c r="D3" s="25" t="s">
        <v>483</v>
      </c>
    </row>
    <row r="4" spans="1:6" ht="28.5" customHeight="1" x14ac:dyDescent="0.25">
      <c r="A4" s="24">
        <v>2</v>
      </c>
      <c r="B4" s="20" t="s">
        <v>240</v>
      </c>
      <c r="C4" s="20"/>
      <c r="D4" s="25" t="s">
        <v>247</v>
      </c>
    </row>
    <row r="5" spans="1:6" ht="28.5" customHeight="1" x14ac:dyDescent="0.25">
      <c r="A5" s="24">
        <v>3</v>
      </c>
      <c r="B5" s="20" t="s">
        <v>241</v>
      </c>
      <c r="C5" s="20"/>
      <c r="D5" s="25" t="s">
        <v>248</v>
      </c>
    </row>
    <row r="6" spans="1:6" ht="28.5" customHeight="1" x14ac:dyDescent="0.25">
      <c r="A6" s="24">
        <v>4</v>
      </c>
      <c r="B6" s="20" t="s">
        <v>242</v>
      </c>
      <c r="C6" s="360">
        <v>0</v>
      </c>
      <c r="D6" s="25" t="s">
        <v>246</v>
      </c>
    </row>
    <row r="7" spans="1:6" ht="33.75" customHeight="1" x14ac:dyDescent="0.25">
      <c r="A7" s="24">
        <v>5</v>
      </c>
      <c r="B7" s="20" t="s">
        <v>243</v>
      </c>
      <c r="C7" s="220">
        <v>0</v>
      </c>
      <c r="D7" s="25" t="s">
        <v>481</v>
      </c>
    </row>
    <row r="8" spans="1:6" ht="33" customHeight="1" x14ac:dyDescent="0.25">
      <c r="A8" s="24">
        <v>6</v>
      </c>
      <c r="B8" s="20" t="s">
        <v>249</v>
      </c>
      <c r="C8" s="221">
        <v>0</v>
      </c>
      <c r="D8" s="25" t="s">
        <v>484</v>
      </c>
    </row>
    <row r="9" spans="1:6" ht="28.5" customHeight="1" x14ac:dyDescent="0.25">
      <c r="A9" s="24">
        <v>7</v>
      </c>
      <c r="B9" s="20" t="s">
        <v>244</v>
      </c>
      <c r="C9" s="222"/>
      <c r="D9" s="25" t="s">
        <v>245</v>
      </c>
    </row>
    <row r="10" spans="1:6" ht="47.25" customHeight="1" x14ac:dyDescent="0.25">
      <c r="A10" s="24">
        <v>8</v>
      </c>
      <c r="B10" s="20" t="s">
        <v>250</v>
      </c>
      <c r="C10" s="223">
        <v>0</v>
      </c>
      <c r="D10" s="25" t="s">
        <v>485</v>
      </c>
    </row>
    <row r="11" spans="1:6" ht="67.5" customHeight="1" thickBot="1" x14ac:dyDescent="0.3">
      <c r="A11" s="26">
        <v>9</v>
      </c>
      <c r="B11" s="27" t="s">
        <v>411</v>
      </c>
      <c r="C11" s="217" t="s">
        <v>412</v>
      </c>
      <c r="D11" s="28" t="s">
        <v>482</v>
      </c>
    </row>
    <row r="12" spans="1:6" ht="49.5" customHeight="1" x14ac:dyDescent="0.25">
      <c r="A12" s="227">
        <v>10</v>
      </c>
      <c r="B12" s="227" t="s">
        <v>418</v>
      </c>
      <c r="C12" s="773" t="s">
        <v>742</v>
      </c>
      <c r="D12" s="773"/>
    </row>
    <row r="13" spans="1:6" ht="30" customHeight="1" x14ac:dyDescent="0.25">
      <c r="B13" s="31" t="s">
        <v>389</v>
      </c>
      <c r="F13" s="224"/>
    </row>
    <row r="14" spans="1:6" ht="15.75" x14ac:dyDescent="0.25">
      <c r="A14" s="156" t="s">
        <v>379</v>
      </c>
      <c r="B14" s="768" t="s">
        <v>254</v>
      </c>
      <c r="C14" s="768"/>
      <c r="D14" s="725"/>
      <c r="E14" s="225" t="s">
        <v>412</v>
      </c>
    </row>
    <row r="15" spans="1:6" x14ac:dyDescent="0.25">
      <c r="A15" s="156" t="s">
        <v>380</v>
      </c>
      <c r="B15" s="772" t="s">
        <v>256</v>
      </c>
      <c r="C15" s="772"/>
      <c r="D15" s="725"/>
      <c r="E15" s="226"/>
    </row>
    <row r="16" spans="1:6" ht="14.25" customHeight="1" x14ac:dyDescent="0.25">
      <c r="A16" s="157" t="s">
        <v>381</v>
      </c>
      <c r="B16" s="768" t="s">
        <v>257</v>
      </c>
      <c r="C16" s="768"/>
      <c r="D16" s="726"/>
      <c r="E16" s="226"/>
    </row>
    <row r="17" spans="1:5" x14ac:dyDescent="0.25">
      <c r="A17" s="157" t="s">
        <v>382</v>
      </c>
      <c r="B17" s="768" t="s">
        <v>252</v>
      </c>
      <c r="C17" s="768"/>
      <c r="D17" s="727"/>
      <c r="E17" s="226"/>
    </row>
    <row r="18" spans="1:5" x14ac:dyDescent="0.25">
      <c r="A18" s="157" t="s">
        <v>383</v>
      </c>
      <c r="B18" s="768" t="s">
        <v>391</v>
      </c>
      <c r="C18" s="768"/>
      <c r="D18" s="727"/>
      <c r="E18" s="226"/>
    </row>
    <row r="19" spans="1:5" x14ac:dyDescent="0.25">
      <c r="A19" s="157" t="s">
        <v>712</v>
      </c>
      <c r="B19" s="769" t="s">
        <v>733</v>
      </c>
      <c r="C19" s="770"/>
      <c r="D19" s="727"/>
      <c r="E19" s="226"/>
    </row>
    <row r="20" spans="1:5" x14ac:dyDescent="0.25">
      <c r="A20" s="157" t="s">
        <v>384</v>
      </c>
      <c r="B20" s="768" t="s">
        <v>255</v>
      </c>
      <c r="C20" s="768"/>
      <c r="D20" s="727"/>
      <c r="E20" s="226"/>
    </row>
    <row r="21" spans="1:5" x14ac:dyDescent="0.25">
      <c r="A21" s="157" t="s">
        <v>385</v>
      </c>
      <c r="B21" s="768" t="s">
        <v>486</v>
      </c>
      <c r="C21" s="768"/>
      <c r="D21" s="748"/>
      <c r="E21" s="226"/>
    </row>
    <row r="22" spans="1:5" ht="15.75" x14ac:dyDescent="0.25">
      <c r="A22" s="157" t="s">
        <v>386</v>
      </c>
      <c r="B22" s="768" t="s">
        <v>387</v>
      </c>
      <c r="C22" s="768"/>
      <c r="D22" s="728"/>
      <c r="E22" s="225" t="s">
        <v>412</v>
      </c>
    </row>
    <row r="23" spans="1:5" x14ac:dyDescent="0.25">
      <c r="A23" s="157" t="s">
        <v>388</v>
      </c>
      <c r="B23" s="769" t="s">
        <v>487</v>
      </c>
      <c r="C23" s="770"/>
      <c r="D23" s="729"/>
    </row>
    <row r="24" spans="1:5" x14ac:dyDescent="0.25">
      <c r="B24" s="332" t="s">
        <v>741</v>
      </c>
    </row>
    <row r="25" spans="1:5" x14ac:dyDescent="0.25">
      <c r="B25" s="332" t="s">
        <v>488</v>
      </c>
    </row>
    <row r="26" spans="1:5" x14ac:dyDescent="0.25">
      <c r="B26" s="332" t="s">
        <v>740</v>
      </c>
    </row>
  </sheetData>
  <sheetProtection algorithmName="SHA-512" hashValue="aXkdqNn5vmkRbZHvfC4dyyD13awYtIsQUdlqJ41d/7avp8Cp+6cxJU/udRibQhPLj1zohAhI5Msi93lqRiELvw==" saltValue="c5Hww489K3qDTCUj1CKZIA==" spinCount="100000" sheet="1" selectLockedCells="1"/>
  <mergeCells count="12">
    <mergeCell ref="B21:C21"/>
    <mergeCell ref="B22:C22"/>
    <mergeCell ref="B19:C19"/>
    <mergeCell ref="B23:C23"/>
    <mergeCell ref="A1:D1"/>
    <mergeCell ref="B14:C14"/>
    <mergeCell ref="B15:C15"/>
    <mergeCell ref="B20:C20"/>
    <mergeCell ref="B18:C18"/>
    <mergeCell ref="B17:C17"/>
    <mergeCell ref="B16:C16"/>
    <mergeCell ref="C12:D12"/>
  </mergeCells>
  <conditionalFormatting sqref="C7">
    <cfRule type="cellIs" dxfId="623" priority="17" operator="lessThan">
      <formula>999999999999999</formula>
    </cfRule>
  </conditionalFormatting>
  <conditionalFormatting sqref="D14">
    <cfRule type="cellIs" dxfId="622" priority="4" stopIfTrue="1" operator="greaterThan">
      <formula>999999999</formula>
    </cfRule>
    <cfRule type="cellIs" dxfId="621" priority="5" stopIfTrue="1" operator="lessThan">
      <formula>100000000</formula>
    </cfRule>
  </conditionalFormatting>
  <conditionalFormatting sqref="D14:D15">
    <cfRule type="containsBlanks" dxfId="620" priority="6">
      <formula>LEN(TRIM(D14))=0</formula>
    </cfRule>
  </conditionalFormatting>
  <conditionalFormatting sqref="D17:D23">
    <cfRule type="containsBlanks" dxfId="619" priority="3">
      <formula>LEN(TRIM(D17))=0</formula>
    </cfRule>
  </conditionalFormatting>
  <conditionalFormatting sqref="D23">
    <cfRule type="cellIs" dxfId="618" priority="1" operator="lessThan">
      <formula>0</formula>
    </cfRule>
    <cfRule type="cellIs" dxfId="617" priority="2" operator="greaterThan">
      <formula>1</formula>
    </cfRule>
  </conditionalFormatting>
  <dataValidations xWindow="627" yWindow="899" count="3">
    <dataValidation type="whole" allowBlank="1" showInputMessage="1" showErrorMessage="1" prompt="Įveskite įmonės kodą" sqref="D14" xr:uid="{00000000-0002-0000-0000-000000000000}">
      <formula1>0</formula1>
      <formula2>9999999999</formula2>
    </dataValidation>
    <dataValidation type="textLength" allowBlank="1" showInputMessage="1" showErrorMessage="1" sqref="D15" xr:uid="{00000000-0002-0000-0000-000001000000}">
      <formula1>1</formula1>
      <formula2>999</formula2>
    </dataValidation>
    <dataValidation type="date" allowBlank="1" showInputMessage="1" showErrorMessage="1" prompt="Įrašykite datą_x000a_2025-01-01_x000a_2025/01/01_x000a_2025.01.01_x000a_Formatu" sqref="D16" xr:uid="{00000000-0002-0000-0000-000002000000}">
      <formula1>45658</formula1>
      <formula2>46022</formula2>
    </dataValidation>
  </dataValidations>
  <pageMargins left="0.7" right="0.7" top="0.75" bottom="0.75" header="0.3" footer="0.3"/>
  <pageSetup paperSize="9" orientation="portrait" r:id="rId1"/>
  <ignoredErrors>
    <ignoredError sqref="A19:A23 A14:A18"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theme="6"/>
    <pageSetUpPr fitToPage="1"/>
  </sheetPr>
  <dimension ref="A1:AB34"/>
  <sheetViews>
    <sheetView zoomScale="70" zoomScaleNormal="70" workbookViewId="0">
      <selection activeCell="D22" sqref="D22"/>
    </sheetView>
  </sheetViews>
  <sheetFormatPr defaultColWidth="9.140625" defaultRowHeight="15" x14ac:dyDescent="0.25"/>
  <cols>
    <col min="1" max="1" width="9.140625" style="255"/>
    <col min="2" max="2" width="31.5703125" style="255" customWidth="1"/>
    <col min="3" max="3" width="7" style="255" customWidth="1"/>
    <col min="4" max="4" width="11.42578125" style="255" customWidth="1"/>
    <col min="5" max="5" width="11.85546875" style="255" customWidth="1"/>
    <col min="6" max="6" width="14.5703125" style="255" customWidth="1"/>
    <col min="7" max="7" width="11.5703125" style="255" customWidth="1"/>
    <col min="8" max="9" width="9.85546875" style="255" bestFit="1" customWidth="1"/>
    <col min="10" max="10" width="11.140625" style="255" customWidth="1"/>
    <col min="11" max="11" width="11" style="255" bestFit="1" customWidth="1"/>
    <col min="12" max="12" width="11.7109375" style="255" customWidth="1"/>
    <col min="13" max="13" width="10.5703125" style="255" customWidth="1"/>
    <col min="14" max="14" width="8.42578125" style="255" hidden="1" customWidth="1"/>
    <col min="15" max="15" width="5.42578125" style="255" hidden="1" customWidth="1"/>
    <col min="16" max="16" width="5.28515625" style="255" hidden="1" customWidth="1"/>
    <col min="17" max="17" width="7.5703125" style="335" hidden="1" customWidth="1"/>
    <col min="18" max="18" width="5.5703125" style="335" hidden="1" customWidth="1"/>
    <col min="19" max="19" width="5.5703125" style="255" hidden="1" customWidth="1"/>
    <col min="20" max="20" width="19.5703125" style="255" hidden="1" customWidth="1"/>
    <col min="21" max="21" width="12.5703125" style="255" hidden="1" customWidth="1"/>
    <col min="22" max="22" width="13.7109375" style="255" hidden="1" customWidth="1"/>
    <col min="23" max="23" width="14.140625" style="255" hidden="1" customWidth="1"/>
    <col min="24" max="24" width="13.7109375" style="255" hidden="1" customWidth="1"/>
    <col min="25" max="27" width="7.5703125" style="255" hidden="1" customWidth="1"/>
    <col min="28" max="29" width="0" style="255" hidden="1" customWidth="1"/>
    <col min="30" max="16384" width="9.140625" style="255"/>
  </cols>
  <sheetData>
    <row r="1" spans="1:28" ht="39.75" customHeight="1" thickBot="1" x14ac:dyDescent="0.3">
      <c r="B1" s="798" t="s">
        <v>537</v>
      </c>
      <c r="C1" s="893"/>
      <c r="D1" s="893"/>
      <c r="E1" s="893"/>
      <c r="F1" s="893"/>
      <c r="G1" s="893"/>
      <c r="H1" s="893"/>
      <c r="I1" s="893"/>
      <c r="J1" s="893"/>
      <c r="K1" s="893"/>
      <c r="L1" s="893"/>
      <c r="M1" s="893"/>
      <c r="N1" s="342"/>
      <c r="O1" s="342"/>
    </row>
    <row r="2" spans="1:28" ht="81.75" hidden="1" customHeight="1" thickBot="1" x14ac:dyDescent="0.3">
      <c r="B2" s="851" t="s">
        <v>432</v>
      </c>
      <c r="C2" s="851"/>
      <c r="D2" s="851"/>
      <c r="E2" s="851"/>
      <c r="F2" s="851"/>
      <c r="G2" s="851"/>
      <c r="H2" s="851"/>
      <c r="I2" s="851"/>
      <c r="J2" s="851"/>
      <c r="K2" s="851"/>
      <c r="L2" s="851"/>
      <c r="M2" s="851"/>
      <c r="N2" s="341"/>
      <c r="O2" s="341"/>
    </row>
    <row r="3" spans="1:28" ht="18" customHeight="1" x14ac:dyDescent="0.25">
      <c r="A3" s="887" t="s">
        <v>45</v>
      </c>
      <c r="B3" s="888"/>
      <c r="C3" s="888" t="s">
        <v>521</v>
      </c>
      <c r="D3" s="888" t="s">
        <v>130</v>
      </c>
      <c r="E3" s="888" t="s">
        <v>95</v>
      </c>
      <c r="F3" s="888" t="s">
        <v>601</v>
      </c>
      <c r="G3" s="888"/>
      <c r="H3" s="888"/>
      <c r="I3" s="888"/>
      <c r="J3" s="888"/>
      <c r="K3" s="888"/>
      <c r="L3" s="888"/>
      <c r="M3" s="894" t="s">
        <v>613</v>
      </c>
      <c r="N3" s="355"/>
      <c r="O3" s="355"/>
      <c r="T3" s="884" t="s">
        <v>433</v>
      </c>
      <c r="U3" s="882" t="s">
        <v>417</v>
      </c>
      <c r="V3" s="882" t="s">
        <v>738</v>
      </c>
      <c r="W3" s="886" t="s">
        <v>434</v>
      </c>
      <c r="X3" s="880" t="s">
        <v>435</v>
      </c>
      <c r="Y3" s="703" t="s">
        <v>713</v>
      </c>
      <c r="Z3" s="703"/>
      <c r="AA3" s="703"/>
      <c r="AB3" s="703"/>
    </row>
    <row r="4" spans="1:28" ht="61.9" customHeight="1" x14ac:dyDescent="0.25">
      <c r="A4" s="889"/>
      <c r="B4" s="890"/>
      <c r="C4" s="890"/>
      <c r="D4" s="890"/>
      <c r="E4" s="890"/>
      <c r="F4" s="499" t="s">
        <v>131</v>
      </c>
      <c r="G4" s="499" t="s">
        <v>132</v>
      </c>
      <c r="H4" s="499" t="s">
        <v>88</v>
      </c>
      <c r="I4" s="499" t="s">
        <v>89</v>
      </c>
      <c r="J4" s="499" t="s">
        <v>90</v>
      </c>
      <c r="K4" s="499" t="s">
        <v>91</v>
      </c>
      <c r="L4" s="499" t="s">
        <v>410</v>
      </c>
      <c r="M4" s="895"/>
      <c r="N4" s="355"/>
      <c r="O4" s="355"/>
      <c r="T4" s="885"/>
      <c r="U4" s="883"/>
      <c r="V4" s="883"/>
      <c r="W4" s="883"/>
      <c r="X4" s="881"/>
      <c r="Y4" s="703"/>
      <c r="Z4" s="703"/>
      <c r="AA4" s="703"/>
      <c r="AB4" s="703"/>
    </row>
    <row r="5" spans="1:28" ht="16.5" customHeight="1" thickBot="1" x14ac:dyDescent="0.3">
      <c r="A5" s="891" t="s">
        <v>6</v>
      </c>
      <c r="B5" s="892"/>
      <c r="C5" s="500" t="s">
        <v>7</v>
      </c>
      <c r="D5" s="501">
        <v>1</v>
      </c>
      <c r="E5" s="501">
        <v>2</v>
      </c>
      <c r="F5" s="501">
        <v>3</v>
      </c>
      <c r="G5" s="501">
        <v>4</v>
      </c>
      <c r="H5" s="501">
        <v>5</v>
      </c>
      <c r="I5" s="501">
        <v>6</v>
      </c>
      <c r="J5" s="501">
        <v>7</v>
      </c>
      <c r="K5" s="501">
        <v>8</v>
      </c>
      <c r="L5" s="501">
        <v>9</v>
      </c>
      <c r="M5" s="502">
        <v>10</v>
      </c>
      <c r="N5" s="356"/>
      <c r="O5" s="356"/>
      <c r="T5" s="885"/>
      <c r="U5" s="883"/>
      <c r="V5" s="883"/>
      <c r="W5" s="883"/>
      <c r="X5" s="881"/>
      <c r="Y5" s="703"/>
      <c r="Z5" s="703"/>
      <c r="AA5" s="703"/>
      <c r="AB5" s="703"/>
    </row>
    <row r="6" spans="1:28" ht="32.25" customHeight="1" x14ac:dyDescent="0.25">
      <c r="A6" s="878" t="s">
        <v>605</v>
      </c>
      <c r="B6" s="879"/>
      <c r="C6" s="763" t="s">
        <v>15</v>
      </c>
      <c r="D6" s="394"/>
      <c r="E6" s="395"/>
      <c r="F6" s="396">
        <v>0</v>
      </c>
      <c r="G6" s="396">
        <v>0</v>
      </c>
      <c r="H6" s="396">
        <v>0</v>
      </c>
      <c r="I6" s="396">
        <v>0</v>
      </c>
      <c r="J6" s="396">
        <v>0</v>
      </c>
      <c r="K6" s="397">
        <f>SUM(F6+G6+H6+I6+J6)</f>
        <v>0</v>
      </c>
      <c r="L6" s="395"/>
      <c r="M6" s="398"/>
      <c r="N6" s="357"/>
      <c r="O6" s="357"/>
      <c r="Q6" s="336">
        <f>IF(D6=0,0,0.01)</f>
        <v>0</v>
      </c>
      <c r="R6" s="336">
        <f>IF(L6=0,0,0.01)</f>
        <v>0</v>
      </c>
      <c r="S6" s="707"/>
      <c r="T6" s="363"/>
      <c r="U6" s="256"/>
      <c r="V6" s="256"/>
      <c r="W6" s="361"/>
      <c r="X6" s="257"/>
      <c r="Y6" s="703"/>
      <c r="Z6" s="703"/>
      <c r="AA6" s="703"/>
      <c r="AB6" s="703"/>
    </row>
    <row r="7" spans="1:28" ht="20.25" customHeight="1" x14ac:dyDescent="0.25">
      <c r="A7" s="877" t="s">
        <v>522</v>
      </c>
      <c r="B7" s="503" t="s">
        <v>612</v>
      </c>
      <c r="C7" s="763" t="s">
        <v>16</v>
      </c>
      <c r="D7" s="387">
        <v>0</v>
      </c>
      <c r="E7" s="385">
        <v>0</v>
      </c>
      <c r="F7" s="391"/>
      <c r="G7" s="391"/>
      <c r="H7" s="391"/>
      <c r="I7" s="391"/>
      <c r="J7" s="391"/>
      <c r="K7" s="391"/>
      <c r="L7" s="385">
        <v>0</v>
      </c>
      <c r="M7" s="399">
        <f>IF(E7=0,0,L7/E7)</f>
        <v>0</v>
      </c>
      <c r="N7" s="358">
        <f>IF(D7=0,0,0.01)</f>
        <v>0</v>
      </c>
      <c r="O7" s="358">
        <f>IF(E7=0,0,0.01)</f>
        <v>0</v>
      </c>
      <c r="Q7" s="336">
        <f t="shared" ref="Q7:Q28" si="0">IF(D7=0,0,0.01)</f>
        <v>0</v>
      </c>
      <c r="R7" s="336">
        <f t="shared" ref="R7:R28" si="1">IF(L7=0,0,0.01)</f>
        <v>0</v>
      </c>
      <c r="S7" s="707"/>
      <c r="T7" s="363">
        <f>IF(D7=0,0,E7/D7)</f>
        <v>0</v>
      </c>
      <c r="U7" s="747">
        <v>9.192033950607577</v>
      </c>
      <c r="V7" s="362">
        <v>270.47311666021858</v>
      </c>
      <c r="W7" s="361">
        <f t="shared" ref="W7:W26" si="2">IF(U7=0,0,ABS(U7-T7)/U7)</f>
        <v>1</v>
      </c>
      <c r="X7" s="257">
        <f t="shared" ref="X7:X26" si="3">IF(V7=0,0,ABS(V7-M7)/V7)</f>
        <v>1</v>
      </c>
      <c r="Y7" s="703"/>
      <c r="Z7" s="703"/>
      <c r="AA7" s="703"/>
      <c r="AB7" s="703">
        <f>IF(D7+E7+L7 &gt; 0,1,0)</f>
        <v>0</v>
      </c>
    </row>
    <row r="8" spans="1:28" ht="16.5" customHeight="1" x14ac:dyDescent="0.25">
      <c r="A8" s="877"/>
      <c r="B8" s="503" t="s">
        <v>606</v>
      </c>
      <c r="C8" s="764" t="s">
        <v>17</v>
      </c>
      <c r="D8" s="387">
        <v>0</v>
      </c>
      <c r="E8" s="385">
        <v>0</v>
      </c>
      <c r="F8" s="391"/>
      <c r="G8" s="391"/>
      <c r="H8" s="391"/>
      <c r="I8" s="391"/>
      <c r="J8" s="391"/>
      <c r="K8" s="391"/>
      <c r="L8" s="385">
        <v>0</v>
      </c>
      <c r="M8" s="399">
        <f t="shared" ref="M8:M26" si="4">IF(E8=0,0,L8/E8)</f>
        <v>0</v>
      </c>
      <c r="N8" s="358">
        <f t="shared" ref="N8:N27" si="5">IF(D8=0,0,0.01)</f>
        <v>0</v>
      </c>
      <c r="O8" s="358">
        <f t="shared" ref="O8:O27" si="6">IF(E8=0,0,0.01)</f>
        <v>0</v>
      </c>
      <c r="Q8" s="336">
        <f t="shared" si="0"/>
        <v>0</v>
      </c>
      <c r="R8" s="336">
        <f t="shared" si="1"/>
        <v>0</v>
      </c>
      <c r="S8" s="707"/>
      <c r="T8" s="363">
        <f>IF(D8=0,0,E8/D8)</f>
        <v>0</v>
      </c>
      <c r="U8" s="747">
        <v>3.6997544303697026E-2</v>
      </c>
      <c r="V8" s="362">
        <v>4281.5332848659527</v>
      </c>
      <c r="W8" s="361">
        <f t="shared" si="2"/>
        <v>1</v>
      </c>
      <c r="X8" s="257">
        <f t="shared" si="3"/>
        <v>1</v>
      </c>
      <c r="Y8" s="703"/>
      <c r="Z8" s="703"/>
      <c r="AA8" s="703"/>
      <c r="AB8" s="703">
        <f t="shared" ref="AB8:AB26" si="7">IF(D8+E8+L8 &gt; 0,1,0)</f>
        <v>0</v>
      </c>
    </row>
    <row r="9" spans="1:28" ht="16.5" customHeight="1" x14ac:dyDescent="0.25">
      <c r="A9" s="878" t="s">
        <v>138</v>
      </c>
      <c r="B9" s="879"/>
      <c r="C9" s="763" t="s">
        <v>18</v>
      </c>
      <c r="D9" s="390"/>
      <c r="E9" s="391"/>
      <c r="F9" s="385">
        <v>0</v>
      </c>
      <c r="G9" s="385">
        <v>0</v>
      </c>
      <c r="H9" s="385">
        <v>0</v>
      </c>
      <c r="I9" s="385">
        <v>0</v>
      </c>
      <c r="J9" s="385">
        <v>0</v>
      </c>
      <c r="K9" s="400">
        <f>SUM(F9:J9)</f>
        <v>0</v>
      </c>
      <c r="L9" s="391"/>
      <c r="M9" s="401"/>
      <c r="N9" s="358">
        <f t="shared" si="5"/>
        <v>0</v>
      </c>
      <c r="O9" s="358">
        <f t="shared" si="6"/>
        <v>0</v>
      </c>
      <c r="Q9" s="336">
        <f t="shared" si="0"/>
        <v>0</v>
      </c>
      <c r="R9" s="336">
        <f t="shared" si="1"/>
        <v>0</v>
      </c>
      <c r="S9" s="707"/>
      <c r="T9" s="363"/>
      <c r="U9" s="747"/>
      <c r="V9" s="362"/>
      <c r="W9" s="361"/>
      <c r="X9" s="257"/>
      <c r="Y9" s="703"/>
      <c r="Z9" s="703"/>
      <c r="AA9" s="703"/>
      <c r="AB9" s="703"/>
    </row>
    <row r="10" spans="1:28" ht="16.5" customHeight="1" x14ac:dyDescent="0.25">
      <c r="A10" s="504" t="s">
        <v>522</v>
      </c>
      <c r="B10" s="503" t="s">
        <v>607</v>
      </c>
      <c r="C10" s="763" t="s">
        <v>19</v>
      </c>
      <c r="D10" s="387">
        <v>0</v>
      </c>
      <c r="E10" s="385">
        <v>0</v>
      </c>
      <c r="F10" s="391"/>
      <c r="G10" s="391"/>
      <c r="H10" s="391"/>
      <c r="I10" s="391"/>
      <c r="J10" s="391"/>
      <c r="K10" s="391"/>
      <c r="L10" s="385">
        <v>0</v>
      </c>
      <c r="M10" s="399">
        <f t="shared" si="4"/>
        <v>0</v>
      </c>
      <c r="N10" s="358">
        <f t="shared" si="5"/>
        <v>0</v>
      </c>
      <c r="O10" s="358">
        <f t="shared" si="6"/>
        <v>0</v>
      </c>
      <c r="Q10" s="336">
        <f t="shared" si="0"/>
        <v>0</v>
      </c>
      <c r="R10" s="336">
        <f t="shared" si="1"/>
        <v>0</v>
      </c>
      <c r="S10" s="707"/>
      <c r="T10" s="363">
        <f>IF(D10=0,0,E10/D10)</f>
        <v>0</v>
      </c>
      <c r="U10" s="747">
        <v>0.28460691557671375</v>
      </c>
      <c r="V10" s="362">
        <v>2384.3172172510613</v>
      </c>
      <c r="W10" s="361">
        <f t="shared" si="2"/>
        <v>1</v>
      </c>
      <c r="X10" s="257">
        <f t="shared" si="3"/>
        <v>1</v>
      </c>
      <c r="Y10" s="704" t="s">
        <v>714</v>
      </c>
      <c r="Z10" s="703">
        <f>VI!E27/2</f>
        <v>0</v>
      </c>
      <c r="AA10" s="703">
        <f>VI!E27*2</f>
        <v>0</v>
      </c>
      <c r="AB10" s="703">
        <f t="shared" si="7"/>
        <v>0</v>
      </c>
    </row>
    <row r="11" spans="1:28" ht="16.5" customHeight="1" x14ac:dyDescent="0.25">
      <c r="A11" s="878" t="s">
        <v>140</v>
      </c>
      <c r="B11" s="879"/>
      <c r="C11" s="763" t="s">
        <v>27</v>
      </c>
      <c r="D11" s="402"/>
      <c r="E11" s="403"/>
      <c r="F11" s="385">
        <v>0</v>
      </c>
      <c r="G11" s="385">
        <v>0</v>
      </c>
      <c r="H11" s="385">
        <v>0</v>
      </c>
      <c r="I11" s="385">
        <v>0</v>
      </c>
      <c r="J11" s="385">
        <v>0</v>
      </c>
      <c r="K11" s="404">
        <f>SUM(F11:J11)</f>
        <v>0</v>
      </c>
      <c r="L11" s="403"/>
      <c r="M11" s="401"/>
      <c r="N11" s="358">
        <f t="shared" si="5"/>
        <v>0</v>
      </c>
      <c r="O11" s="358">
        <f t="shared" si="6"/>
        <v>0</v>
      </c>
      <c r="Q11" s="336">
        <f t="shared" si="0"/>
        <v>0</v>
      </c>
      <c r="R11" s="336">
        <f t="shared" si="1"/>
        <v>0</v>
      </c>
      <c r="S11" s="707"/>
      <c r="T11" s="363"/>
      <c r="U11" s="747"/>
      <c r="V11" s="362"/>
      <c r="W11" s="361"/>
      <c r="X11" s="257"/>
      <c r="Y11" s="703"/>
      <c r="Z11" s="703"/>
      <c r="AA11" s="703"/>
      <c r="AB11" s="703"/>
    </row>
    <row r="12" spans="1:28" ht="16.5" customHeight="1" x14ac:dyDescent="0.25">
      <c r="A12" s="504" t="s">
        <v>522</v>
      </c>
      <c r="B12" s="503" t="s">
        <v>607</v>
      </c>
      <c r="C12" s="763" t="s">
        <v>28</v>
      </c>
      <c r="D12" s="387">
        <v>0</v>
      </c>
      <c r="E12" s="385">
        <v>0</v>
      </c>
      <c r="F12" s="403"/>
      <c r="G12" s="403"/>
      <c r="H12" s="403"/>
      <c r="I12" s="403"/>
      <c r="J12" s="403"/>
      <c r="K12" s="403"/>
      <c r="L12" s="385">
        <v>0</v>
      </c>
      <c r="M12" s="399">
        <f t="shared" si="4"/>
        <v>0</v>
      </c>
      <c r="N12" s="358">
        <f t="shared" si="5"/>
        <v>0</v>
      </c>
      <c r="O12" s="358">
        <f t="shared" si="6"/>
        <v>0</v>
      </c>
      <c r="Q12" s="336">
        <f t="shared" si="0"/>
        <v>0</v>
      </c>
      <c r="R12" s="336">
        <f t="shared" si="1"/>
        <v>0</v>
      </c>
      <c r="S12" s="707"/>
      <c r="T12" s="363">
        <f>IF(D12=0,0,E12/D12)</f>
        <v>0</v>
      </c>
      <c r="U12" s="747">
        <v>0.22060228013392674</v>
      </c>
      <c r="V12" s="362">
        <v>1011.3065154657274</v>
      </c>
      <c r="W12" s="361">
        <f t="shared" si="2"/>
        <v>1</v>
      </c>
      <c r="X12" s="257">
        <f t="shared" si="3"/>
        <v>1</v>
      </c>
      <c r="Y12" s="705" t="s">
        <v>715</v>
      </c>
      <c r="Z12" s="703">
        <f>VI!E28/2</f>
        <v>0</v>
      </c>
      <c r="AA12" s="703">
        <f>VI!E28/2</f>
        <v>0</v>
      </c>
      <c r="AB12" s="703">
        <f t="shared" si="7"/>
        <v>0</v>
      </c>
    </row>
    <row r="13" spans="1:28" ht="16.5" customHeight="1" x14ac:dyDescent="0.25">
      <c r="A13" s="878" t="s">
        <v>603</v>
      </c>
      <c r="B13" s="879"/>
      <c r="C13" s="763" t="s">
        <v>30</v>
      </c>
      <c r="D13" s="402"/>
      <c r="E13" s="403"/>
      <c r="F13" s="389">
        <f t="shared" ref="F13:K13" si="8">F14+F15</f>
        <v>0</v>
      </c>
      <c r="G13" s="389">
        <f t="shared" si="8"/>
        <v>0</v>
      </c>
      <c r="H13" s="389">
        <f t="shared" si="8"/>
        <v>0</v>
      </c>
      <c r="I13" s="389">
        <f t="shared" si="8"/>
        <v>0</v>
      </c>
      <c r="J13" s="389">
        <f t="shared" si="8"/>
        <v>0</v>
      </c>
      <c r="K13" s="404">
        <f t="shared" si="8"/>
        <v>0</v>
      </c>
      <c r="L13" s="403"/>
      <c r="M13" s="401"/>
      <c r="N13" s="358">
        <f t="shared" si="5"/>
        <v>0</v>
      </c>
      <c r="O13" s="358">
        <f t="shared" si="6"/>
        <v>0</v>
      </c>
      <c r="Q13" s="336">
        <f t="shared" si="0"/>
        <v>0</v>
      </c>
      <c r="R13" s="336">
        <f t="shared" si="1"/>
        <v>0</v>
      </c>
      <c r="S13" s="707"/>
      <c r="T13" s="363"/>
      <c r="U13" s="747"/>
      <c r="V13" s="362"/>
      <c r="W13" s="361"/>
      <c r="X13" s="257"/>
      <c r="Y13" s="703"/>
      <c r="Z13" s="703"/>
      <c r="AA13" s="703"/>
      <c r="AB13" s="703"/>
    </row>
    <row r="14" spans="1:28" s="258" customFormat="1" ht="16.5" customHeight="1" x14ac:dyDescent="0.25">
      <c r="A14" s="877" t="s">
        <v>522</v>
      </c>
      <c r="B14" s="503" t="s">
        <v>607</v>
      </c>
      <c r="C14" s="763" t="s">
        <v>186</v>
      </c>
      <c r="D14" s="387">
        <v>0</v>
      </c>
      <c r="E14" s="385">
        <v>0</v>
      </c>
      <c r="F14" s="385">
        <v>0</v>
      </c>
      <c r="G14" s="385">
        <v>0</v>
      </c>
      <c r="H14" s="385">
        <v>0</v>
      </c>
      <c r="I14" s="385">
        <v>0</v>
      </c>
      <c r="J14" s="385">
        <v>0</v>
      </c>
      <c r="K14" s="404">
        <f t="shared" ref="K14:K28" si="9">SUM(F14:J14)</f>
        <v>0</v>
      </c>
      <c r="L14" s="389">
        <f>K14</f>
        <v>0</v>
      </c>
      <c r="M14" s="399">
        <f t="shared" si="4"/>
        <v>0</v>
      </c>
      <c r="N14" s="358">
        <f t="shared" si="5"/>
        <v>0</v>
      </c>
      <c r="O14" s="358">
        <f t="shared" si="6"/>
        <v>0</v>
      </c>
      <c r="Q14" s="336">
        <f t="shared" si="0"/>
        <v>0</v>
      </c>
      <c r="R14" s="336">
        <f t="shared" si="1"/>
        <v>0</v>
      </c>
      <c r="S14" s="707"/>
      <c r="T14" s="363"/>
      <c r="U14" s="747"/>
      <c r="V14" s="362"/>
      <c r="W14" s="361">
        <f t="shared" si="2"/>
        <v>0</v>
      </c>
      <c r="X14" s="257">
        <f t="shared" si="3"/>
        <v>0</v>
      </c>
      <c r="Y14" s="706"/>
      <c r="Z14" s="706"/>
      <c r="AA14" s="706"/>
      <c r="AB14" s="703">
        <f t="shared" si="7"/>
        <v>0</v>
      </c>
    </row>
    <row r="15" spans="1:28" s="258" customFormat="1" ht="16.5" customHeight="1" x14ac:dyDescent="0.25">
      <c r="A15" s="877"/>
      <c r="B15" s="503" t="s">
        <v>608</v>
      </c>
      <c r="C15" s="763" t="s">
        <v>202</v>
      </c>
      <c r="D15" s="387">
        <v>0</v>
      </c>
      <c r="E15" s="385">
        <v>0</v>
      </c>
      <c r="F15" s="385">
        <v>0</v>
      </c>
      <c r="G15" s="385">
        <v>0</v>
      </c>
      <c r="H15" s="385">
        <v>0</v>
      </c>
      <c r="I15" s="385">
        <v>0</v>
      </c>
      <c r="J15" s="385">
        <v>0</v>
      </c>
      <c r="K15" s="404">
        <f t="shared" si="9"/>
        <v>0</v>
      </c>
      <c r="L15" s="389">
        <f>K15</f>
        <v>0</v>
      </c>
      <c r="M15" s="399">
        <f t="shared" si="4"/>
        <v>0</v>
      </c>
      <c r="N15" s="358">
        <f t="shared" si="5"/>
        <v>0</v>
      </c>
      <c r="O15" s="358">
        <f t="shared" si="6"/>
        <v>0</v>
      </c>
      <c r="Q15" s="336">
        <f t="shared" si="0"/>
        <v>0</v>
      </c>
      <c r="R15" s="336">
        <f t="shared" si="1"/>
        <v>0</v>
      </c>
      <c r="S15" s="707"/>
      <c r="T15" s="363"/>
      <c r="U15" s="747"/>
      <c r="V15" s="362"/>
      <c r="W15" s="361">
        <f t="shared" si="2"/>
        <v>0</v>
      </c>
      <c r="X15" s="257">
        <f t="shared" si="3"/>
        <v>0</v>
      </c>
      <c r="Y15" s="706"/>
      <c r="Z15" s="706"/>
      <c r="AA15" s="706"/>
      <c r="AB15" s="703">
        <f t="shared" si="7"/>
        <v>0</v>
      </c>
    </row>
    <row r="16" spans="1:28" ht="16.5" customHeight="1" x14ac:dyDescent="0.25">
      <c r="A16" s="878" t="s">
        <v>604</v>
      </c>
      <c r="B16" s="879"/>
      <c r="C16" s="763" t="s">
        <v>31</v>
      </c>
      <c r="D16" s="390"/>
      <c r="E16" s="391"/>
      <c r="F16" s="400">
        <f>F17+F18</f>
        <v>0</v>
      </c>
      <c r="G16" s="400">
        <f>G17+G18</f>
        <v>0</v>
      </c>
      <c r="H16" s="400">
        <f>H17+H18</f>
        <v>0</v>
      </c>
      <c r="I16" s="400">
        <f>I17+I18</f>
        <v>0</v>
      </c>
      <c r="J16" s="400">
        <f>J17+J18</f>
        <v>0</v>
      </c>
      <c r="K16" s="400">
        <f t="shared" si="9"/>
        <v>0</v>
      </c>
      <c r="L16" s="391"/>
      <c r="M16" s="401"/>
      <c r="N16" s="358">
        <f t="shared" si="5"/>
        <v>0</v>
      </c>
      <c r="O16" s="358">
        <f t="shared" si="6"/>
        <v>0</v>
      </c>
      <c r="Q16" s="336">
        <f t="shared" si="0"/>
        <v>0</v>
      </c>
      <c r="R16" s="336">
        <f t="shared" si="1"/>
        <v>0</v>
      </c>
      <c r="S16" s="707"/>
      <c r="T16" s="363"/>
      <c r="U16" s="747"/>
      <c r="V16" s="362"/>
      <c r="W16" s="361"/>
      <c r="X16" s="257"/>
      <c r="Y16" s="703"/>
      <c r="Z16" s="703"/>
      <c r="AA16" s="703"/>
      <c r="AB16" s="703"/>
    </row>
    <row r="17" spans="1:28" ht="16.5" customHeight="1" x14ac:dyDescent="0.25">
      <c r="A17" s="877" t="s">
        <v>522</v>
      </c>
      <c r="B17" s="503" t="s">
        <v>725</v>
      </c>
      <c r="C17" s="763" t="s">
        <v>187</v>
      </c>
      <c r="D17" s="387">
        <v>0</v>
      </c>
      <c r="E17" s="385">
        <v>0</v>
      </c>
      <c r="F17" s="385">
        <v>0</v>
      </c>
      <c r="G17" s="385">
        <v>0</v>
      </c>
      <c r="H17" s="385">
        <v>0</v>
      </c>
      <c r="I17" s="385">
        <v>0</v>
      </c>
      <c r="J17" s="385">
        <v>0</v>
      </c>
      <c r="K17" s="400">
        <f t="shared" si="9"/>
        <v>0</v>
      </c>
      <c r="L17" s="385">
        <v>0</v>
      </c>
      <c r="M17" s="399">
        <f t="shared" si="4"/>
        <v>0</v>
      </c>
      <c r="N17" s="358">
        <f t="shared" si="5"/>
        <v>0</v>
      </c>
      <c r="O17" s="358">
        <f t="shared" si="6"/>
        <v>0</v>
      </c>
      <c r="Q17" s="336">
        <f t="shared" si="0"/>
        <v>0</v>
      </c>
      <c r="R17" s="336">
        <f t="shared" si="1"/>
        <v>0</v>
      </c>
      <c r="S17" s="707"/>
      <c r="T17" s="363">
        <f>IF(D17=0,0,E17/D17)</f>
        <v>0</v>
      </c>
      <c r="U17" s="747">
        <v>293.106614017769</v>
      </c>
      <c r="V17" s="362">
        <v>61.551025611735369</v>
      </c>
      <c r="W17" s="361">
        <f t="shared" si="2"/>
        <v>1</v>
      </c>
      <c r="X17" s="257">
        <f t="shared" si="3"/>
        <v>1</v>
      </c>
      <c r="Y17" s="703"/>
      <c r="Z17" s="703"/>
      <c r="AA17" s="703"/>
      <c r="AB17" s="703">
        <f t="shared" si="7"/>
        <v>0</v>
      </c>
    </row>
    <row r="18" spans="1:28" ht="16.5" customHeight="1" x14ac:dyDescent="0.25">
      <c r="A18" s="877"/>
      <c r="B18" s="503" t="s">
        <v>607</v>
      </c>
      <c r="C18" s="763" t="s">
        <v>35</v>
      </c>
      <c r="D18" s="387">
        <v>0</v>
      </c>
      <c r="E18" s="385">
        <v>0</v>
      </c>
      <c r="F18" s="385">
        <v>0</v>
      </c>
      <c r="G18" s="385">
        <v>0</v>
      </c>
      <c r="H18" s="385">
        <v>0</v>
      </c>
      <c r="I18" s="385">
        <v>0</v>
      </c>
      <c r="J18" s="385">
        <v>0</v>
      </c>
      <c r="K18" s="400">
        <f t="shared" si="9"/>
        <v>0</v>
      </c>
      <c r="L18" s="385">
        <v>0</v>
      </c>
      <c r="M18" s="399">
        <f t="shared" si="4"/>
        <v>0</v>
      </c>
      <c r="N18" s="358">
        <f t="shared" si="5"/>
        <v>0</v>
      </c>
      <c r="O18" s="358">
        <f t="shared" si="6"/>
        <v>0</v>
      </c>
      <c r="Q18" s="336">
        <f t="shared" si="0"/>
        <v>0</v>
      </c>
      <c r="R18" s="336">
        <f t="shared" si="1"/>
        <v>0</v>
      </c>
      <c r="S18" s="707"/>
      <c r="T18" s="363"/>
      <c r="U18" s="747">
        <v>16.698391808253575</v>
      </c>
      <c r="V18" s="362">
        <v>718.34651585412507</v>
      </c>
      <c r="W18" s="361">
        <f t="shared" si="2"/>
        <v>1</v>
      </c>
      <c r="X18" s="257">
        <f t="shared" si="3"/>
        <v>1</v>
      </c>
      <c r="Y18" s="703"/>
      <c r="Z18" s="703"/>
      <c r="AA18" s="703"/>
      <c r="AB18" s="703">
        <f t="shared" si="7"/>
        <v>0</v>
      </c>
    </row>
    <row r="19" spans="1:28" ht="16.5" customHeight="1" x14ac:dyDescent="0.25">
      <c r="A19" s="878" t="s">
        <v>493</v>
      </c>
      <c r="B19" s="879"/>
      <c r="C19" s="763" t="s">
        <v>42</v>
      </c>
      <c r="D19" s="402"/>
      <c r="E19" s="403"/>
      <c r="F19" s="404">
        <f>F20+F21</f>
        <v>0</v>
      </c>
      <c r="G19" s="404">
        <f>G20+G21</f>
        <v>0</v>
      </c>
      <c r="H19" s="404">
        <f>H20+H21</f>
        <v>0</v>
      </c>
      <c r="I19" s="404">
        <f>I20+I21</f>
        <v>0</v>
      </c>
      <c r="J19" s="404">
        <f>J20+J21</f>
        <v>0</v>
      </c>
      <c r="K19" s="404">
        <f t="shared" si="9"/>
        <v>0</v>
      </c>
      <c r="L19" s="403"/>
      <c r="M19" s="401"/>
      <c r="N19" s="358">
        <f t="shared" si="5"/>
        <v>0</v>
      </c>
      <c r="O19" s="358">
        <f t="shared" si="6"/>
        <v>0</v>
      </c>
      <c r="Q19" s="336">
        <f t="shared" si="0"/>
        <v>0</v>
      </c>
      <c r="R19" s="336">
        <f t="shared" si="1"/>
        <v>0</v>
      </c>
      <c r="S19" s="707"/>
      <c r="T19" s="363"/>
      <c r="U19" s="747"/>
      <c r="V19" s="362"/>
      <c r="W19" s="361"/>
      <c r="X19" s="257"/>
      <c r="Y19" s="703"/>
      <c r="Z19" s="703"/>
      <c r="AA19" s="703"/>
      <c r="AB19" s="703"/>
    </row>
    <row r="20" spans="1:28" ht="19.5" customHeight="1" x14ac:dyDescent="0.25">
      <c r="A20" s="877" t="s">
        <v>522</v>
      </c>
      <c r="B20" s="503" t="s">
        <v>726</v>
      </c>
      <c r="C20" s="763" t="s">
        <v>270</v>
      </c>
      <c r="D20" s="405">
        <v>0</v>
      </c>
      <c r="E20" s="406">
        <v>0</v>
      </c>
      <c r="F20" s="385">
        <v>0</v>
      </c>
      <c r="G20" s="385">
        <v>0</v>
      </c>
      <c r="H20" s="385">
        <v>0</v>
      </c>
      <c r="I20" s="385">
        <v>0</v>
      </c>
      <c r="J20" s="385">
        <v>0</v>
      </c>
      <c r="K20" s="404">
        <f t="shared" si="9"/>
        <v>0</v>
      </c>
      <c r="L20" s="385">
        <v>0</v>
      </c>
      <c r="M20" s="399">
        <f t="shared" si="4"/>
        <v>0</v>
      </c>
      <c r="N20" s="358">
        <f t="shared" si="5"/>
        <v>0</v>
      </c>
      <c r="O20" s="358">
        <f t="shared" si="6"/>
        <v>0</v>
      </c>
      <c r="Q20" s="336">
        <f t="shared" si="0"/>
        <v>0</v>
      </c>
      <c r="R20" s="336">
        <f t="shared" si="1"/>
        <v>0</v>
      </c>
      <c r="S20" s="707"/>
      <c r="T20" s="363"/>
      <c r="U20" s="747"/>
      <c r="V20" s="362"/>
      <c r="W20" s="361">
        <f t="shared" si="2"/>
        <v>0</v>
      </c>
      <c r="X20" s="257">
        <f t="shared" si="3"/>
        <v>0</v>
      </c>
      <c r="Y20" s="703"/>
      <c r="Z20" s="703"/>
      <c r="AA20" s="703"/>
      <c r="AB20" s="703">
        <f t="shared" si="7"/>
        <v>0</v>
      </c>
    </row>
    <row r="21" spans="1:28" s="258" customFormat="1" ht="16.5" customHeight="1" x14ac:dyDescent="0.25">
      <c r="A21" s="877"/>
      <c r="B21" s="503" t="s">
        <v>607</v>
      </c>
      <c r="C21" s="763" t="s">
        <v>271</v>
      </c>
      <c r="D21" s="405">
        <v>0</v>
      </c>
      <c r="E21" s="406">
        <v>0</v>
      </c>
      <c r="F21" s="385">
        <v>0</v>
      </c>
      <c r="G21" s="385">
        <v>0</v>
      </c>
      <c r="H21" s="385">
        <v>0</v>
      </c>
      <c r="I21" s="385">
        <v>0</v>
      </c>
      <c r="J21" s="385">
        <v>0</v>
      </c>
      <c r="K21" s="404">
        <f t="shared" si="9"/>
        <v>0</v>
      </c>
      <c r="L21" s="385">
        <v>0</v>
      </c>
      <c r="M21" s="399">
        <f t="shared" si="4"/>
        <v>0</v>
      </c>
      <c r="N21" s="358">
        <f t="shared" si="5"/>
        <v>0</v>
      </c>
      <c r="O21" s="358">
        <f t="shared" si="6"/>
        <v>0</v>
      </c>
      <c r="Q21" s="336">
        <f t="shared" si="0"/>
        <v>0</v>
      </c>
      <c r="R21" s="336">
        <f t="shared" si="1"/>
        <v>0</v>
      </c>
      <c r="S21" s="707"/>
      <c r="T21" s="363"/>
      <c r="U21" s="747"/>
      <c r="V21" s="362"/>
      <c r="W21" s="361">
        <f t="shared" si="2"/>
        <v>0</v>
      </c>
      <c r="X21" s="257">
        <f t="shared" si="3"/>
        <v>0</v>
      </c>
      <c r="Y21" s="706"/>
      <c r="Z21" s="706"/>
      <c r="AA21" s="706"/>
      <c r="AB21" s="703">
        <f t="shared" si="7"/>
        <v>0</v>
      </c>
    </row>
    <row r="22" spans="1:28" ht="16.5" customHeight="1" x14ac:dyDescent="0.25">
      <c r="A22" s="878" t="s">
        <v>147</v>
      </c>
      <c r="B22" s="879"/>
      <c r="C22" s="763" t="s">
        <v>111</v>
      </c>
      <c r="D22" s="387">
        <v>0</v>
      </c>
      <c r="E22" s="403"/>
      <c r="F22" s="385">
        <v>0</v>
      </c>
      <c r="G22" s="385">
        <v>0</v>
      </c>
      <c r="H22" s="385">
        <v>0</v>
      </c>
      <c r="I22" s="385">
        <v>0</v>
      </c>
      <c r="J22" s="385">
        <v>0</v>
      </c>
      <c r="K22" s="404">
        <f t="shared" si="9"/>
        <v>0</v>
      </c>
      <c r="L22" s="403"/>
      <c r="M22" s="401"/>
      <c r="N22" s="358">
        <f t="shared" si="5"/>
        <v>0</v>
      </c>
      <c r="O22" s="358">
        <f t="shared" si="6"/>
        <v>0</v>
      </c>
      <c r="Q22" s="336">
        <f t="shared" si="0"/>
        <v>0</v>
      </c>
      <c r="R22" s="336">
        <f t="shared" si="1"/>
        <v>0</v>
      </c>
      <c r="S22" s="707"/>
      <c r="T22" s="363"/>
      <c r="U22" s="747"/>
      <c r="V22" s="362"/>
      <c r="W22" s="361"/>
      <c r="X22" s="257"/>
      <c r="Y22" s="703"/>
      <c r="Z22" s="703"/>
      <c r="AA22" s="703"/>
      <c r="AB22" s="703"/>
    </row>
    <row r="23" spans="1:28" ht="16.5" customHeight="1" x14ac:dyDescent="0.25">
      <c r="A23" s="878" t="s">
        <v>148</v>
      </c>
      <c r="B23" s="879"/>
      <c r="C23" s="763" t="s">
        <v>112</v>
      </c>
      <c r="D23" s="337">
        <v>0</v>
      </c>
      <c r="E23" s="403"/>
      <c r="F23" s="404">
        <f>F24+F25</f>
        <v>0</v>
      </c>
      <c r="G23" s="404">
        <f>G24+G25</f>
        <v>0</v>
      </c>
      <c r="H23" s="404">
        <f>H24+H25</f>
        <v>0</v>
      </c>
      <c r="I23" s="404">
        <f>I24+I25</f>
        <v>0</v>
      </c>
      <c r="J23" s="404">
        <f>J24+J25</f>
        <v>0</v>
      </c>
      <c r="K23" s="404">
        <f t="shared" si="9"/>
        <v>0</v>
      </c>
      <c r="L23" s="403"/>
      <c r="M23" s="401"/>
      <c r="N23" s="358">
        <f t="shared" si="5"/>
        <v>0</v>
      </c>
      <c r="O23" s="358">
        <f t="shared" si="6"/>
        <v>0</v>
      </c>
      <c r="Q23" s="336">
        <f t="shared" si="0"/>
        <v>0</v>
      </c>
      <c r="R23" s="336">
        <f t="shared" si="1"/>
        <v>0</v>
      </c>
      <c r="S23" s="707"/>
      <c r="T23" s="363"/>
      <c r="U23" s="747"/>
      <c r="V23" s="362"/>
      <c r="W23" s="361"/>
      <c r="X23" s="257"/>
      <c r="Y23" s="703"/>
      <c r="Z23" s="703"/>
      <c r="AA23" s="703"/>
      <c r="AB23" s="703"/>
    </row>
    <row r="24" spans="1:28" ht="16.5" customHeight="1" x14ac:dyDescent="0.25">
      <c r="A24" s="877" t="s">
        <v>522</v>
      </c>
      <c r="B24" s="503" t="s">
        <v>727</v>
      </c>
      <c r="C24" s="763" t="s">
        <v>476</v>
      </c>
      <c r="D24" s="402"/>
      <c r="E24" s="385">
        <v>0</v>
      </c>
      <c r="F24" s="385">
        <v>0</v>
      </c>
      <c r="G24" s="385">
        <v>0</v>
      </c>
      <c r="H24" s="385">
        <v>0</v>
      </c>
      <c r="I24" s="385">
        <v>0</v>
      </c>
      <c r="J24" s="385">
        <v>0</v>
      </c>
      <c r="K24" s="404">
        <f t="shared" si="9"/>
        <v>0</v>
      </c>
      <c r="L24" s="389">
        <f>K24</f>
        <v>0</v>
      </c>
      <c r="M24" s="399">
        <f t="shared" si="4"/>
        <v>0</v>
      </c>
      <c r="N24" s="358">
        <f t="shared" si="5"/>
        <v>0</v>
      </c>
      <c r="O24" s="358">
        <f t="shared" si="6"/>
        <v>0</v>
      </c>
      <c r="Q24" s="336">
        <f t="shared" si="0"/>
        <v>0</v>
      </c>
      <c r="R24" s="336">
        <f t="shared" si="1"/>
        <v>0</v>
      </c>
      <c r="S24" s="707"/>
      <c r="T24" s="363"/>
      <c r="U24" s="747"/>
      <c r="V24" s="362"/>
      <c r="W24" s="361">
        <f t="shared" si="2"/>
        <v>0</v>
      </c>
      <c r="X24" s="257">
        <f t="shared" si="3"/>
        <v>0</v>
      </c>
      <c r="Y24" s="703"/>
      <c r="Z24" s="703"/>
      <c r="AA24" s="703"/>
      <c r="AB24" s="703">
        <f t="shared" si="7"/>
        <v>0</v>
      </c>
    </row>
    <row r="25" spans="1:28" ht="16.5" customHeight="1" x14ac:dyDescent="0.25">
      <c r="A25" s="877"/>
      <c r="B25" s="503" t="s">
        <v>728</v>
      </c>
      <c r="C25" s="763" t="s">
        <v>477</v>
      </c>
      <c r="D25" s="402"/>
      <c r="E25" s="385">
        <v>0</v>
      </c>
      <c r="F25" s="385">
        <v>0</v>
      </c>
      <c r="G25" s="385">
        <v>0</v>
      </c>
      <c r="H25" s="385">
        <v>0</v>
      </c>
      <c r="I25" s="385">
        <v>0</v>
      </c>
      <c r="J25" s="385">
        <v>0</v>
      </c>
      <c r="K25" s="404">
        <f t="shared" si="9"/>
        <v>0</v>
      </c>
      <c r="L25" s="389">
        <f>K25</f>
        <v>0</v>
      </c>
      <c r="M25" s="399">
        <f t="shared" si="4"/>
        <v>0</v>
      </c>
      <c r="N25" s="358">
        <f t="shared" si="5"/>
        <v>0</v>
      </c>
      <c r="O25" s="358">
        <f t="shared" si="6"/>
        <v>0</v>
      </c>
      <c r="Q25" s="336">
        <f t="shared" si="0"/>
        <v>0</v>
      </c>
      <c r="R25" s="336">
        <f t="shared" si="1"/>
        <v>0</v>
      </c>
      <c r="S25" s="707"/>
      <c r="T25" s="363"/>
      <c r="U25" s="747"/>
      <c r="V25" s="362"/>
      <c r="W25" s="361">
        <f t="shared" si="2"/>
        <v>0</v>
      </c>
      <c r="X25" s="257">
        <f t="shared" si="3"/>
        <v>0</v>
      </c>
      <c r="Y25" s="703"/>
      <c r="Z25" s="703"/>
      <c r="AA25" s="703"/>
      <c r="AB25" s="703">
        <f t="shared" si="7"/>
        <v>0</v>
      </c>
    </row>
    <row r="26" spans="1:28" s="258" customFormat="1" ht="16.5" customHeight="1" x14ac:dyDescent="0.25">
      <c r="A26" s="878" t="s">
        <v>151</v>
      </c>
      <c r="B26" s="879"/>
      <c r="C26" s="763" t="s">
        <v>114</v>
      </c>
      <c r="D26" s="402"/>
      <c r="E26" s="385">
        <v>0</v>
      </c>
      <c r="F26" s="385">
        <v>0</v>
      </c>
      <c r="G26" s="385">
        <v>0</v>
      </c>
      <c r="H26" s="385">
        <v>0</v>
      </c>
      <c r="I26" s="385">
        <v>0</v>
      </c>
      <c r="J26" s="385">
        <v>0</v>
      </c>
      <c r="K26" s="404">
        <f t="shared" si="9"/>
        <v>0</v>
      </c>
      <c r="L26" s="404">
        <f>K26</f>
        <v>0</v>
      </c>
      <c r="M26" s="399">
        <f t="shared" si="4"/>
        <v>0</v>
      </c>
      <c r="N26" s="358">
        <f t="shared" si="5"/>
        <v>0</v>
      </c>
      <c r="O26" s="358">
        <f t="shared" si="6"/>
        <v>0</v>
      </c>
      <c r="Q26" s="336">
        <f t="shared" si="0"/>
        <v>0</v>
      </c>
      <c r="R26" s="336">
        <f t="shared" si="1"/>
        <v>0</v>
      </c>
      <c r="S26" s="707"/>
      <c r="T26" s="363"/>
      <c r="U26" s="747"/>
      <c r="V26" s="362"/>
      <c r="W26" s="361">
        <f t="shared" si="2"/>
        <v>0</v>
      </c>
      <c r="X26" s="257">
        <f t="shared" si="3"/>
        <v>0</v>
      </c>
      <c r="Y26" s="706"/>
      <c r="Z26" s="706"/>
      <c r="AA26" s="706"/>
      <c r="AB26" s="703">
        <f t="shared" si="7"/>
        <v>0</v>
      </c>
    </row>
    <row r="27" spans="1:28" ht="16.5" customHeight="1" x14ac:dyDescent="0.25">
      <c r="A27" s="878" t="s">
        <v>107</v>
      </c>
      <c r="B27" s="879"/>
      <c r="C27" s="763" t="s">
        <v>113</v>
      </c>
      <c r="D27" s="402"/>
      <c r="E27" s="403"/>
      <c r="F27" s="385">
        <v>0</v>
      </c>
      <c r="G27" s="385">
        <v>0</v>
      </c>
      <c r="H27" s="385">
        <v>0</v>
      </c>
      <c r="I27" s="385">
        <v>0</v>
      </c>
      <c r="J27" s="385">
        <v>0</v>
      </c>
      <c r="K27" s="404">
        <f t="shared" si="9"/>
        <v>0</v>
      </c>
      <c r="L27" s="403"/>
      <c r="M27" s="401"/>
      <c r="N27" s="358">
        <f t="shared" si="5"/>
        <v>0</v>
      </c>
      <c r="O27" s="358">
        <f t="shared" si="6"/>
        <v>0</v>
      </c>
      <c r="Q27" s="336">
        <f t="shared" si="0"/>
        <v>0</v>
      </c>
      <c r="R27" s="336">
        <f t="shared" si="1"/>
        <v>0</v>
      </c>
      <c r="S27" s="707"/>
      <c r="T27" s="363"/>
      <c r="U27" s="256"/>
      <c r="V27" s="256"/>
      <c r="W27" s="361"/>
      <c r="X27" s="257"/>
      <c r="Y27" s="703"/>
      <c r="Z27" s="703"/>
      <c r="AA27" s="703"/>
      <c r="AB27" s="703"/>
    </row>
    <row r="28" spans="1:28" ht="16.5" customHeight="1" thickBot="1" x14ac:dyDescent="0.3">
      <c r="A28" s="875" t="s">
        <v>109</v>
      </c>
      <c r="B28" s="876"/>
      <c r="C28" s="765" t="s">
        <v>115</v>
      </c>
      <c r="D28" s="407"/>
      <c r="E28" s="408"/>
      <c r="F28" s="410">
        <f>F6+F9+F11+F13+F16+F19+F22+F23+F26+F27</f>
        <v>0</v>
      </c>
      <c r="G28" s="410">
        <f>G6+G9+G11+G13+G16+G19+G22+G23+G26+G27</f>
        <v>0</v>
      </c>
      <c r="H28" s="410">
        <f>H6+H9+H11+H13+H16+H19+H22+H23+H26+H27</f>
        <v>0</v>
      </c>
      <c r="I28" s="410">
        <f>I6+I9+I11+I13+I16+I19+I22+I23+I26+I27</f>
        <v>0</v>
      </c>
      <c r="J28" s="410">
        <f>J6+J9+J11+J13+J16+J19+J22+J23+J26+J27</f>
        <v>0</v>
      </c>
      <c r="K28" s="410">
        <f t="shared" si="9"/>
        <v>0</v>
      </c>
      <c r="L28" s="410">
        <f>L7+L8+L10+L12+L14+L15+L17+L18+L20+L21+L24+L25+L26</f>
        <v>0</v>
      </c>
      <c r="M28" s="411"/>
      <c r="N28" s="359"/>
      <c r="O28" s="359"/>
      <c r="Q28" s="336">
        <f t="shared" si="0"/>
        <v>0</v>
      </c>
      <c r="R28" s="336">
        <f t="shared" si="1"/>
        <v>0</v>
      </c>
      <c r="S28" s="707"/>
      <c r="T28" s="364"/>
      <c r="U28" s="365"/>
      <c r="V28" s="365"/>
      <c r="W28" s="366"/>
      <c r="X28" s="259"/>
      <c r="Y28" s="703"/>
      <c r="Z28" s="703"/>
      <c r="AA28" s="703"/>
      <c r="AB28" s="703"/>
    </row>
    <row r="29" spans="1:28" x14ac:dyDescent="0.25">
      <c r="A29" s="498" t="s">
        <v>602</v>
      </c>
    </row>
    <row r="30" spans="1:28" ht="18.75" x14ac:dyDescent="0.3">
      <c r="B30" s="322"/>
      <c r="C30" s="322"/>
      <c r="D30" s="322"/>
      <c r="E30" s="322"/>
      <c r="F30" s="322"/>
      <c r="G30" s="322"/>
      <c r="H30" s="322"/>
      <c r="I30" s="322"/>
      <c r="J30" s="322"/>
      <c r="K30" s="322"/>
      <c r="L30" s="322"/>
      <c r="M30" s="322"/>
      <c r="N30" s="322"/>
      <c r="O30" s="322"/>
    </row>
    <row r="31" spans="1:28" ht="18.75" x14ac:dyDescent="0.3">
      <c r="B31" s="322"/>
      <c r="C31" s="322"/>
      <c r="D31" s="322"/>
      <c r="E31" s="322"/>
      <c r="F31" s="322"/>
      <c r="G31" s="322"/>
      <c r="H31" s="322"/>
      <c r="I31" s="322"/>
      <c r="J31" s="322"/>
      <c r="K31" s="322"/>
      <c r="L31" s="322"/>
      <c r="M31" s="322"/>
      <c r="N31" s="322"/>
      <c r="O31" s="322"/>
    </row>
    <row r="32" spans="1:28" ht="18.75" x14ac:dyDescent="0.3">
      <c r="B32" s="322"/>
      <c r="C32" s="322"/>
      <c r="D32" s="322"/>
      <c r="E32" s="322"/>
      <c r="F32" s="322"/>
      <c r="G32" s="322"/>
      <c r="H32" s="322"/>
      <c r="I32" s="322"/>
      <c r="J32" s="322"/>
      <c r="K32" s="322"/>
      <c r="L32" s="322"/>
      <c r="M32" s="322"/>
      <c r="N32" s="322"/>
      <c r="O32" s="322"/>
    </row>
    <row r="33" spans="2:15" ht="18.75" x14ac:dyDescent="0.3">
      <c r="B33" s="322"/>
      <c r="C33" s="322"/>
      <c r="D33" s="322"/>
      <c r="E33" s="322"/>
      <c r="F33" s="322"/>
      <c r="G33" s="322"/>
      <c r="H33" s="322"/>
      <c r="I33" s="322"/>
      <c r="J33" s="322"/>
      <c r="K33" s="322"/>
      <c r="L33" s="322"/>
      <c r="M33" s="322"/>
      <c r="N33" s="322"/>
      <c r="O33" s="322"/>
    </row>
    <row r="34" spans="2:15" ht="18.75" x14ac:dyDescent="0.3">
      <c r="B34" s="322"/>
      <c r="C34" s="322"/>
      <c r="D34" s="322"/>
      <c r="E34" s="322"/>
      <c r="F34" s="322"/>
      <c r="G34" s="322"/>
      <c r="H34" s="322"/>
      <c r="I34" s="322"/>
      <c r="J34" s="322"/>
      <c r="K34" s="322"/>
      <c r="L34" s="322"/>
      <c r="M34" s="322"/>
      <c r="N34" s="322"/>
      <c r="O34" s="322"/>
    </row>
  </sheetData>
  <sheetProtection algorithmName="SHA-512" hashValue="INe8xmETdoeJvGgeQtlaTFAyAeCUKjpNIGekhleGpK8EhM1bQWwE+kVrt8Uj9auLhorPVuLg1R5hUZLTQ40ThA==" saltValue="NgrxN4Ce92sUVb2Hflmbjg==" spinCount="100000" sheet="1" selectLockedCells="1"/>
  <mergeCells count="30">
    <mergeCell ref="B1:M1"/>
    <mergeCell ref="C3:C4"/>
    <mergeCell ref="D3:D4"/>
    <mergeCell ref="E3:E4"/>
    <mergeCell ref="M3:M4"/>
    <mergeCell ref="F3:L3"/>
    <mergeCell ref="X3:X5"/>
    <mergeCell ref="V3:V5"/>
    <mergeCell ref="B2:M2"/>
    <mergeCell ref="T3:T5"/>
    <mergeCell ref="U3:U5"/>
    <mergeCell ref="W3:W5"/>
    <mergeCell ref="A3:B4"/>
    <mergeCell ref="A5:B5"/>
    <mergeCell ref="A13:B13"/>
    <mergeCell ref="A11:B11"/>
    <mergeCell ref="A9:B9"/>
    <mergeCell ref="A6:B6"/>
    <mergeCell ref="A7:A8"/>
    <mergeCell ref="A28:B28"/>
    <mergeCell ref="A24:A25"/>
    <mergeCell ref="A20:A21"/>
    <mergeCell ref="A17:A18"/>
    <mergeCell ref="A14:A15"/>
    <mergeCell ref="A16:B16"/>
    <mergeCell ref="A27:B27"/>
    <mergeCell ref="A26:B26"/>
    <mergeCell ref="A23:B23"/>
    <mergeCell ref="A22:B22"/>
    <mergeCell ref="A19:B19"/>
  </mergeCells>
  <conditionalFormatting sqref="D7">
    <cfRule type="cellIs" dxfId="143" priority="49" stopIfTrue="1" operator="lessThan">
      <formula>$O$7</formula>
    </cfRule>
  </conditionalFormatting>
  <conditionalFormatting sqref="D8">
    <cfRule type="cellIs" dxfId="142" priority="48" stopIfTrue="1" operator="lessThan">
      <formula>$O$8</formula>
    </cfRule>
  </conditionalFormatting>
  <conditionalFormatting sqref="D10">
    <cfRule type="cellIs" dxfId="141" priority="47" stopIfTrue="1" operator="lessThan">
      <formula>$O$10</formula>
    </cfRule>
  </conditionalFormatting>
  <conditionalFormatting sqref="D12">
    <cfRule type="cellIs" dxfId="140" priority="46" stopIfTrue="1" operator="lessThan">
      <formula>$O$12</formula>
    </cfRule>
  </conditionalFormatting>
  <conditionalFormatting sqref="D14">
    <cfRule type="cellIs" dxfId="139" priority="45" stopIfTrue="1" operator="lessThan">
      <formula>$O$14</formula>
    </cfRule>
  </conditionalFormatting>
  <conditionalFormatting sqref="D15">
    <cfRule type="cellIs" dxfId="138" priority="44" stopIfTrue="1" operator="lessThan">
      <formula>$O$15</formula>
    </cfRule>
  </conditionalFormatting>
  <conditionalFormatting sqref="D17">
    <cfRule type="cellIs" dxfId="137" priority="43" stopIfTrue="1" operator="lessThan">
      <formula>$O$17</formula>
    </cfRule>
  </conditionalFormatting>
  <conditionalFormatting sqref="D18">
    <cfRule type="cellIs" dxfId="136" priority="42" stopIfTrue="1" operator="lessThan">
      <formula>$O$18</formula>
    </cfRule>
  </conditionalFormatting>
  <conditionalFormatting sqref="D20">
    <cfRule type="cellIs" dxfId="135" priority="41" stopIfTrue="1" operator="lessThan">
      <formula>$O$20</formula>
    </cfRule>
  </conditionalFormatting>
  <conditionalFormatting sqref="D21">
    <cfRule type="cellIs" dxfId="134" priority="40" stopIfTrue="1" operator="lessThan">
      <formula>$O$21</formula>
    </cfRule>
  </conditionalFormatting>
  <conditionalFormatting sqref="D22">
    <cfRule type="cellIs" dxfId="133" priority="39" stopIfTrue="1" operator="lessThan">
      <formula>$O$22</formula>
    </cfRule>
  </conditionalFormatting>
  <conditionalFormatting sqref="D23">
    <cfRule type="cellIs" dxfId="132" priority="38" stopIfTrue="1" operator="lessThan">
      <formula>$O$23</formula>
    </cfRule>
  </conditionalFormatting>
  <conditionalFormatting sqref="D6:E6 L6:M6 F7:K8 D9:E9 L9 F10:K10 D11:E11 L11 F12:K12 D13:E13 L13 D16:E16 L16 D19:E19 L19 E22:E23 L22:L23 D26:D28 L27:M27 E27:E28 M28">
    <cfRule type="notContainsBlanks" dxfId="131" priority="476">
      <formula>LEN(TRIM(D6))&gt;0</formula>
    </cfRule>
  </conditionalFormatting>
  <conditionalFormatting sqref="D7:E7 L7">
    <cfRule type="cellIs" dxfId="130" priority="13" operator="lessThan">
      <formula>$AB$7</formula>
    </cfRule>
  </conditionalFormatting>
  <conditionalFormatting sqref="D8:E8 L8">
    <cfRule type="cellIs" dxfId="129" priority="12" operator="lessThan">
      <formula>$AB$8</formula>
    </cfRule>
  </conditionalFormatting>
  <conditionalFormatting sqref="D10:E10 L10">
    <cfRule type="cellIs" dxfId="128" priority="11" operator="lessThan">
      <formula>$AB$10</formula>
    </cfRule>
  </conditionalFormatting>
  <conditionalFormatting sqref="D12:E12 L12">
    <cfRule type="cellIs" dxfId="127" priority="10" operator="lessThan">
      <formula>$AB$12</formula>
    </cfRule>
  </conditionalFormatting>
  <conditionalFormatting sqref="D14:E14 L14">
    <cfRule type="cellIs" dxfId="126" priority="9" operator="lessThan">
      <formula>$AB$14</formula>
    </cfRule>
  </conditionalFormatting>
  <conditionalFormatting sqref="D15:E15 L15">
    <cfRule type="cellIs" dxfId="125" priority="8" operator="lessThan">
      <formula>$AB$15</formula>
    </cfRule>
  </conditionalFormatting>
  <conditionalFormatting sqref="D17:E17 L17">
    <cfRule type="cellIs" dxfId="124" priority="7" operator="lessThan">
      <formula>$AB$17</formula>
    </cfRule>
  </conditionalFormatting>
  <conditionalFormatting sqref="D18:E18 L18">
    <cfRule type="cellIs" dxfId="123" priority="6" operator="lessThan">
      <formula>$AB$18</formula>
    </cfRule>
  </conditionalFormatting>
  <conditionalFormatting sqref="D20:E20 L20">
    <cfRule type="cellIs" dxfId="122" priority="5" operator="lessThan">
      <formula>$AB$20</formula>
    </cfRule>
  </conditionalFormatting>
  <conditionalFormatting sqref="D21:E21 L21">
    <cfRule type="cellIs" dxfId="121" priority="4" operator="lessThan">
      <formula>$AB$21</formula>
    </cfRule>
  </conditionalFormatting>
  <conditionalFormatting sqref="D6:M28">
    <cfRule type="cellIs" dxfId="120" priority="90" stopIfTrue="1" operator="lessThan">
      <formula>0</formula>
    </cfRule>
  </conditionalFormatting>
  <conditionalFormatting sqref="E7">
    <cfRule type="cellIs" dxfId="119" priority="88" stopIfTrue="1" operator="lessThan">
      <formula>$Q$7</formula>
    </cfRule>
    <cfRule type="cellIs" dxfId="118" priority="62" stopIfTrue="1" operator="lessThan">
      <formula>$N$7</formula>
    </cfRule>
  </conditionalFormatting>
  <conditionalFormatting sqref="E8">
    <cfRule type="cellIs" dxfId="117" priority="87" stopIfTrue="1" operator="lessThan">
      <formula>$Q$8</formula>
    </cfRule>
    <cfRule type="cellIs" dxfId="116" priority="61" stopIfTrue="1" operator="lessThan">
      <formula>$N$8</formula>
    </cfRule>
  </conditionalFormatting>
  <conditionalFormatting sqref="E10">
    <cfRule type="cellIs" dxfId="115" priority="86" stopIfTrue="1" operator="lessThan">
      <formula>$Q$10</formula>
    </cfRule>
    <cfRule type="cellIs" dxfId="114" priority="60" stopIfTrue="1" operator="lessThan">
      <formula>$N$10</formula>
    </cfRule>
    <cfRule type="cellIs" dxfId="113" priority="17" operator="greaterThan">
      <formula>$AA$10</formula>
    </cfRule>
    <cfRule type="cellIs" dxfId="112" priority="16" operator="lessThan">
      <formula>$Z$10</formula>
    </cfRule>
  </conditionalFormatting>
  <conditionalFormatting sqref="E12">
    <cfRule type="cellIs" dxfId="111" priority="59" stopIfTrue="1" operator="lessThan">
      <formula>$N$12</formula>
    </cfRule>
    <cfRule type="cellIs" dxfId="110" priority="85" stopIfTrue="1" operator="lessThan">
      <formula>$Q$12</formula>
    </cfRule>
    <cfRule type="cellIs" dxfId="109" priority="15" operator="greaterThan">
      <formula>$Z$12</formula>
    </cfRule>
    <cfRule type="cellIs" dxfId="108" priority="14" operator="lessThan">
      <formula>$AA$12</formula>
    </cfRule>
  </conditionalFormatting>
  <conditionalFormatting sqref="E14">
    <cfRule type="cellIs" dxfId="107" priority="84" stopIfTrue="1" operator="lessThan">
      <formula>$Q$14</formula>
    </cfRule>
    <cfRule type="cellIs" dxfId="106" priority="58" stopIfTrue="1" operator="lessThan">
      <formula>$N$14</formula>
    </cfRule>
  </conditionalFormatting>
  <conditionalFormatting sqref="E15">
    <cfRule type="cellIs" dxfId="105" priority="83" stopIfTrue="1" operator="lessThan">
      <formula>$Q$15</formula>
    </cfRule>
    <cfRule type="cellIs" dxfId="104" priority="57" stopIfTrue="1" operator="lessThan">
      <formula>$N$15</formula>
    </cfRule>
  </conditionalFormatting>
  <conditionalFormatting sqref="E17">
    <cfRule type="cellIs" dxfId="103" priority="82" stopIfTrue="1" operator="lessThan">
      <formula>$Q$17</formula>
    </cfRule>
    <cfRule type="cellIs" dxfId="102" priority="56" stopIfTrue="1" operator="lessThan">
      <formula>$N$17</formula>
    </cfRule>
  </conditionalFormatting>
  <conditionalFormatting sqref="E18">
    <cfRule type="cellIs" dxfId="101" priority="81" stopIfTrue="1" operator="lessThan">
      <formula>$Q$18</formula>
    </cfRule>
    <cfRule type="cellIs" dxfId="100" priority="55" stopIfTrue="1" operator="lessThan">
      <formula>$N$18</formula>
    </cfRule>
  </conditionalFormatting>
  <conditionalFormatting sqref="E20">
    <cfRule type="cellIs" dxfId="99" priority="80" stopIfTrue="1" operator="lessThan">
      <formula>$Q$20</formula>
    </cfRule>
    <cfRule type="cellIs" dxfId="98" priority="54" stopIfTrue="1" operator="lessThan">
      <formula>$N$20</formula>
    </cfRule>
  </conditionalFormatting>
  <conditionalFormatting sqref="E21">
    <cfRule type="cellIs" dxfId="97" priority="79" stopIfTrue="1" operator="lessThan">
      <formula>$Q$21</formula>
    </cfRule>
    <cfRule type="cellIs" dxfId="96" priority="53" stopIfTrue="1" operator="lessThan">
      <formula>$N$21</formula>
    </cfRule>
  </conditionalFormatting>
  <conditionalFormatting sqref="E24 L24">
    <cfRule type="cellIs" dxfId="95" priority="3" operator="lessThan">
      <formula>$AB$24</formula>
    </cfRule>
  </conditionalFormatting>
  <conditionalFormatting sqref="E24">
    <cfRule type="cellIs" dxfId="94" priority="78" stopIfTrue="1" operator="lessThan">
      <formula>$Q$24</formula>
    </cfRule>
    <cfRule type="cellIs" dxfId="93" priority="52" stopIfTrue="1" operator="lessThan">
      <formula>$N$24</formula>
    </cfRule>
  </conditionalFormatting>
  <conditionalFormatting sqref="E25 L25">
    <cfRule type="cellIs" dxfId="92" priority="2" operator="lessThan">
      <formula>$AB$25</formula>
    </cfRule>
  </conditionalFormatting>
  <conditionalFormatting sqref="E25">
    <cfRule type="cellIs" dxfId="91" priority="51" stopIfTrue="1" operator="lessThan">
      <formula>$N$25</formula>
    </cfRule>
    <cfRule type="cellIs" dxfId="90" priority="77" stopIfTrue="1" operator="lessThan">
      <formula>$Q$25</formula>
    </cfRule>
  </conditionalFormatting>
  <conditionalFormatting sqref="E26 L26">
    <cfRule type="cellIs" dxfId="89" priority="1" operator="lessThan">
      <formula>$AB$26</formula>
    </cfRule>
  </conditionalFormatting>
  <conditionalFormatting sqref="E26">
    <cfRule type="cellIs" dxfId="88" priority="50" stopIfTrue="1" operator="lessThan">
      <formula>$N$26</formula>
    </cfRule>
    <cfRule type="cellIs" dxfId="87" priority="76" stopIfTrue="1" operator="lessThan">
      <formula>$Q$26</formula>
    </cfRule>
  </conditionalFormatting>
  <conditionalFormatting sqref="K6">
    <cfRule type="cellIs" dxfId="86" priority="416" operator="lessThan">
      <formula>$L$7+$L$8</formula>
    </cfRule>
  </conditionalFormatting>
  <conditionalFormatting sqref="K9">
    <cfRule type="cellIs" dxfId="85" priority="411" operator="lessThan">
      <formula>$L$10</formula>
    </cfRule>
  </conditionalFormatting>
  <conditionalFormatting sqref="K11">
    <cfRule type="cellIs" dxfId="84" priority="408" operator="lessThan">
      <formula>$L$12</formula>
    </cfRule>
  </conditionalFormatting>
  <conditionalFormatting sqref="K13">
    <cfRule type="cellIs" dxfId="83" priority="407" operator="lessThan">
      <formula>$L$14+$L$15</formula>
    </cfRule>
  </conditionalFormatting>
  <conditionalFormatting sqref="K16">
    <cfRule type="cellIs" dxfId="82" priority="398" operator="lessThan">
      <formula>$L$17+$L$18</formula>
    </cfRule>
  </conditionalFormatting>
  <conditionalFormatting sqref="K19">
    <cfRule type="cellIs" dxfId="81" priority="397" operator="lessThan">
      <formula>$L$20+$L$21</formula>
    </cfRule>
  </conditionalFormatting>
  <conditionalFormatting sqref="K23">
    <cfRule type="cellIs" dxfId="80" priority="396" operator="lessThan">
      <formula>$L$24+$L$25</formula>
    </cfRule>
  </conditionalFormatting>
  <conditionalFormatting sqref="M7">
    <cfRule type="cellIs" dxfId="79" priority="75" stopIfTrue="1" operator="lessThan">
      <formula>$R$7</formula>
    </cfRule>
  </conditionalFormatting>
  <conditionalFormatting sqref="M8">
    <cfRule type="cellIs" dxfId="78" priority="74" stopIfTrue="1" operator="lessThan">
      <formula>$R$8</formula>
    </cfRule>
  </conditionalFormatting>
  <conditionalFormatting sqref="M10">
    <cfRule type="cellIs" dxfId="77" priority="73" stopIfTrue="1" operator="lessThan">
      <formula>$R$10</formula>
    </cfRule>
  </conditionalFormatting>
  <conditionalFormatting sqref="M12">
    <cfRule type="cellIs" dxfId="76" priority="72" stopIfTrue="1" operator="lessThan">
      <formula>$R$12</formula>
    </cfRule>
  </conditionalFormatting>
  <conditionalFormatting sqref="M14">
    <cfRule type="cellIs" dxfId="75" priority="71" stopIfTrue="1" operator="lessThan">
      <formula>$R$14</formula>
    </cfRule>
  </conditionalFormatting>
  <conditionalFormatting sqref="M15">
    <cfRule type="cellIs" dxfId="74" priority="70" stopIfTrue="1" operator="lessThan">
      <formula>$R$15</formula>
    </cfRule>
  </conditionalFormatting>
  <conditionalFormatting sqref="M17">
    <cfRule type="cellIs" dxfId="73" priority="69" stopIfTrue="1" operator="lessThan">
      <formula>$R$17</formula>
    </cfRule>
  </conditionalFormatting>
  <conditionalFormatting sqref="M18">
    <cfRule type="cellIs" dxfId="72" priority="68" stopIfTrue="1" operator="lessThan">
      <formula>$R$18</formula>
    </cfRule>
  </conditionalFormatting>
  <conditionalFormatting sqref="M20">
    <cfRule type="cellIs" dxfId="71" priority="67" stopIfTrue="1" operator="lessThan">
      <formula>$R$20</formula>
    </cfRule>
  </conditionalFormatting>
  <conditionalFormatting sqref="M21">
    <cfRule type="cellIs" dxfId="70" priority="66" stopIfTrue="1" operator="lessThan">
      <formula>$R$21</formula>
    </cfRule>
  </conditionalFormatting>
  <conditionalFormatting sqref="M24">
    <cfRule type="cellIs" dxfId="69" priority="65" stopIfTrue="1" operator="lessThan">
      <formula>$R$24</formula>
    </cfRule>
  </conditionalFormatting>
  <conditionalFormatting sqref="M25">
    <cfRule type="cellIs" dxfId="68" priority="64" stopIfTrue="1" operator="lessThan">
      <formula>$R$25</formula>
    </cfRule>
  </conditionalFormatting>
  <conditionalFormatting sqref="M26">
    <cfRule type="cellIs" dxfId="67" priority="63" stopIfTrue="1" operator="lessThan">
      <formula>$R$26</formula>
    </cfRule>
  </conditionalFormatting>
  <conditionalFormatting sqref="T7">
    <cfRule type="cellIs" dxfId="66" priority="27" stopIfTrue="1" operator="greaterThan">
      <formula>10</formula>
    </cfRule>
    <cfRule type="cellIs" dxfId="65" priority="26" stopIfTrue="1" operator="lessThan">
      <formula>2.5</formula>
    </cfRule>
  </conditionalFormatting>
  <conditionalFormatting sqref="T8">
    <cfRule type="cellIs" dxfId="64" priority="25" stopIfTrue="1" operator="greaterThan">
      <formula>0.06</formula>
    </cfRule>
    <cfRule type="cellIs" dxfId="63" priority="24" stopIfTrue="1" operator="lessThan">
      <formula>0.03</formula>
    </cfRule>
  </conditionalFormatting>
  <conditionalFormatting sqref="T10">
    <cfRule type="cellIs" dxfId="62" priority="22" stopIfTrue="1" operator="lessThan">
      <formula>0.219</formula>
    </cfRule>
    <cfRule type="cellIs" dxfId="61" priority="23" stopIfTrue="1" operator="greaterThan">
      <formula>0.438</formula>
    </cfRule>
  </conditionalFormatting>
  <conditionalFormatting sqref="T12">
    <cfRule type="cellIs" dxfId="60" priority="21" stopIfTrue="1" operator="greaterThan">
      <formula>0.365</formula>
    </cfRule>
    <cfRule type="cellIs" dxfId="59" priority="20" stopIfTrue="1" operator="lessThan">
      <formula>0.146</formula>
    </cfRule>
  </conditionalFormatting>
  <conditionalFormatting sqref="T17">
    <cfRule type="cellIs" dxfId="58" priority="19" stopIfTrue="1" operator="greaterThan">
      <formula>350</formula>
    </cfRule>
    <cfRule type="cellIs" dxfId="57" priority="18" stopIfTrue="1" operator="lessThan">
      <formula>250</formula>
    </cfRule>
  </conditionalFormatting>
  <pageMargins left="0.70866141732283472" right="0.70866141732283472" top="0.74803149606299213" bottom="0.74803149606299213" header="0.31496062992125984" footer="0.31496062992125984"/>
  <pageSetup paperSize="9" scale="4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6"/>
    <pageSetUpPr fitToPage="1"/>
  </sheetPr>
  <dimension ref="A1:Q37"/>
  <sheetViews>
    <sheetView zoomScale="71" zoomScaleNormal="100" workbookViewId="0">
      <selection activeCell="D16" sqref="D16"/>
    </sheetView>
  </sheetViews>
  <sheetFormatPr defaultColWidth="9.140625" defaultRowHeight="15" x14ac:dyDescent="0.25"/>
  <cols>
    <col min="1" max="1" width="5" style="211" customWidth="1"/>
    <col min="2" max="2" width="33.5703125" style="211" customWidth="1"/>
    <col min="3" max="3" width="9.140625" style="29"/>
    <col min="4" max="5" width="11" style="211" bestFit="1" customWidth="1"/>
    <col min="6" max="6" width="13.140625" style="211" customWidth="1"/>
    <col min="7" max="7" width="10.28515625" style="211" customWidth="1"/>
    <col min="8" max="8" width="10.85546875" style="211" customWidth="1"/>
    <col min="9" max="10" width="11" style="211" bestFit="1" customWidth="1"/>
    <col min="11" max="12" width="9.85546875" style="211" bestFit="1" customWidth="1"/>
    <col min="13" max="14" width="9.42578125" style="211" bestFit="1" customWidth="1"/>
    <col min="15" max="15" width="11" style="211" bestFit="1" customWidth="1"/>
    <col min="16" max="16384" width="9.140625" style="211"/>
  </cols>
  <sheetData>
    <row r="1" spans="1:15" ht="54" customHeight="1" x14ac:dyDescent="0.25">
      <c r="B1" s="837" t="s">
        <v>538</v>
      </c>
      <c r="C1" s="901"/>
      <c r="D1" s="901"/>
      <c r="E1" s="901"/>
      <c r="F1" s="901"/>
      <c r="G1" s="901"/>
      <c r="H1" s="901"/>
      <c r="I1" s="901"/>
      <c r="J1" s="901"/>
      <c r="K1" s="901"/>
      <c r="L1" s="901"/>
      <c r="M1" s="901"/>
      <c r="N1" s="901"/>
      <c r="O1" s="901"/>
    </row>
    <row r="2" spans="1:15" ht="18" customHeight="1" thickBot="1" x14ac:dyDescent="0.3">
      <c r="B2" s="851" t="s">
        <v>717</v>
      </c>
      <c r="C2" s="851"/>
      <c r="D2" s="851"/>
      <c r="E2" s="851"/>
      <c r="F2" s="851"/>
      <c r="G2" s="851"/>
      <c r="H2" s="851"/>
      <c r="I2" s="851"/>
      <c r="J2" s="851"/>
      <c r="K2" s="851"/>
      <c r="L2" s="851"/>
      <c r="M2" s="851"/>
      <c r="N2" s="851"/>
      <c r="O2" s="851"/>
    </row>
    <row r="3" spans="1:15" ht="16.5" customHeight="1" x14ac:dyDescent="0.25">
      <c r="A3" s="906" t="s">
        <v>45</v>
      </c>
      <c r="B3" s="907"/>
      <c r="C3" s="904" t="s">
        <v>478</v>
      </c>
      <c r="D3" s="904"/>
      <c r="E3" s="904"/>
      <c r="F3" s="904"/>
      <c r="G3" s="904"/>
      <c r="H3" s="904"/>
      <c r="I3" s="904"/>
      <c r="J3" s="904"/>
      <c r="K3" s="904"/>
      <c r="L3" s="904"/>
      <c r="M3" s="904"/>
      <c r="N3" s="904"/>
      <c r="O3" s="905"/>
    </row>
    <row r="4" spans="1:15" ht="21.75" customHeight="1" x14ac:dyDescent="0.25">
      <c r="A4" s="908"/>
      <c r="B4" s="909"/>
      <c r="C4" s="903" t="s">
        <v>511</v>
      </c>
      <c r="D4" s="890" t="s">
        <v>657</v>
      </c>
      <c r="E4" s="892" t="s">
        <v>153</v>
      </c>
      <c r="F4" s="892"/>
      <c r="G4" s="892"/>
      <c r="H4" s="892" t="s">
        <v>480</v>
      </c>
      <c r="I4" s="892"/>
      <c r="J4" s="892"/>
      <c r="K4" s="892"/>
      <c r="L4" s="892"/>
      <c r="M4" s="892"/>
      <c r="N4" s="892"/>
      <c r="O4" s="902" t="s">
        <v>658</v>
      </c>
    </row>
    <row r="5" spans="1:15" ht="52.5" customHeight="1" x14ac:dyDescent="0.25">
      <c r="A5" s="908"/>
      <c r="B5" s="909"/>
      <c r="C5" s="903"/>
      <c r="D5" s="890"/>
      <c r="E5" s="499" t="s">
        <v>154</v>
      </c>
      <c r="F5" s="499" t="s">
        <v>155</v>
      </c>
      <c r="G5" s="499" t="s">
        <v>156</v>
      </c>
      <c r="H5" s="499" t="s">
        <v>10</v>
      </c>
      <c r="I5" s="499" t="s">
        <v>157</v>
      </c>
      <c r="J5" s="499" t="s">
        <v>158</v>
      </c>
      <c r="K5" s="499" t="s">
        <v>159</v>
      </c>
      <c r="L5" s="499" t="s">
        <v>160</v>
      </c>
      <c r="M5" s="499" t="s">
        <v>90</v>
      </c>
      <c r="N5" s="506" t="s">
        <v>479</v>
      </c>
      <c r="O5" s="902"/>
    </row>
    <row r="6" spans="1:15" ht="15.75" thickBot="1" x14ac:dyDescent="0.3">
      <c r="A6" s="889" t="s">
        <v>6</v>
      </c>
      <c r="B6" s="890"/>
      <c r="C6" s="507" t="s">
        <v>7</v>
      </c>
      <c r="D6" s="509">
        <v>1</v>
      </c>
      <c r="E6" s="509">
        <v>2</v>
      </c>
      <c r="F6" s="509">
        <v>3</v>
      </c>
      <c r="G6" s="509">
        <v>4</v>
      </c>
      <c r="H6" s="509">
        <v>5</v>
      </c>
      <c r="I6" s="509">
        <v>6</v>
      </c>
      <c r="J6" s="509">
        <v>7</v>
      </c>
      <c r="K6" s="509">
        <v>8</v>
      </c>
      <c r="L6" s="509">
        <v>9</v>
      </c>
      <c r="M6" s="509">
        <v>10</v>
      </c>
      <c r="N6" s="509">
        <v>11</v>
      </c>
      <c r="O6" s="510">
        <v>12</v>
      </c>
    </row>
    <row r="7" spans="1:15" ht="15.75" customHeight="1" x14ac:dyDescent="0.25">
      <c r="A7" s="896" t="s">
        <v>161</v>
      </c>
      <c r="B7" s="897"/>
      <c r="C7" s="766" t="s">
        <v>15</v>
      </c>
      <c r="D7" s="412">
        <f>SUM(D8:D20)</f>
        <v>0</v>
      </c>
      <c r="E7" s="413">
        <f>VII!E6</f>
        <v>0</v>
      </c>
      <c r="F7" s="414">
        <f>SUM(F8:F20)</f>
        <v>0</v>
      </c>
      <c r="G7" s="414">
        <f>SUM(G8:G20)</f>
        <v>0</v>
      </c>
      <c r="H7" s="413">
        <f>VI!E7</f>
        <v>0</v>
      </c>
      <c r="I7" s="414">
        <f t="shared" ref="I7:N7" si="0">SUM(I8:I20)</f>
        <v>0</v>
      </c>
      <c r="J7" s="414">
        <f t="shared" si="0"/>
        <v>0</v>
      </c>
      <c r="K7" s="414">
        <f t="shared" si="0"/>
        <v>0</v>
      </c>
      <c r="L7" s="414">
        <f t="shared" si="0"/>
        <v>0</v>
      </c>
      <c r="M7" s="414">
        <f t="shared" si="0"/>
        <v>0</v>
      </c>
      <c r="N7" s="414">
        <f t="shared" si="0"/>
        <v>0</v>
      </c>
      <c r="O7" s="415">
        <f>D7+E7+F7-N7</f>
        <v>0</v>
      </c>
    </row>
    <row r="8" spans="1:15" ht="15.75" customHeight="1" x14ac:dyDescent="0.25">
      <c r="A8" s="898" t="s">
        <v>541</v>
      </c>
      <c r="B8" s="505" t="s">
        <v>614</v>
      </c>
      <c r="C8" s="766" t="s">
        <v>16</v>
      </c>
      <c r="D8" s="384">
        <v>0</v>
      </c>
      <c r="E8" s="416">
        <v>0</v>
      </c>
      <c r="F8" s="385">
        <v>0</v>
      </c>
      <c r="G8" s="385">
        <v>0</v>
      </c>
      <c r="H8" s="417">
        <v>0</v>
      </c>
      <c r="I8" s="416">
        <v>0</v>
      </c>
      <c r="J8" s="385">
        <v>0</v>
      </c>
      <c r="K8" s="385">
        <v>0</v>
      </c>
      <c r="L8" s="385">
        <v>0</v>
      </c>
      <c r="M8" s="385">
        <v>0</v>
      </c>
      <c r="N8" s="389">
        <f>H8+I8+J8+K8+L8+M8</f>
        <v>0</v>
      </c>
      <c r="O8" s="418">
        <f>D8+E8+F8-N8</f>
        <v>0</v>
      </c>
    </row>
    <row r="9" spans="1:15" ht="15.75" customHeight="1" x14ac:dyDescent="0.25">
      <c r="A9" s="898"/>
      <c r="B9" s="505" t="s">
        <v>615</v>
      </c>
      <c r="C9" s="766" t="s">
        <v>17</v>
      </c>
      <c r="D9" s="384">
        <v>0</v>
      </c>
      <c r="E9" s="416">
        <v>0</v>
      </c>
      <c r="F9" s="385">
        <v>0</v>
      </c>
      <c r="G9" s="385">
        <v>0</v>
      </c>
      <c r="H9" s="417">
        <v>0</v>
      </c>
      <c r="I9" s="416">
        <v>0</v>
      </c>
      <c r="J9" s="385">
        <v>0</v>
      </c>
      <c r="K9" s="385">
        <v>0</v>
      </c>
      <c r="L9" s="385">
        <v>0</v>
      </c>
      <c r="M9" s="385">
        <v>0</v>
      </c>
      <c r="N9" s="389">
        <f t="shared" ref="N9:N37" si="1">H9+I9+J9+K9+L9+M9</f>
        <v>0</v>
      </c>
      <c r="O9" s="418">
        <f t="shared" ref="O9:O37" si="2">D9+E9+F9-N9</f>
        <v>0</v>
      </c>
    </row>
    <row r="10" spans="1:15" ht="15.75" customHeight="1" x14ac:dyDescent="0.25">
      <c r="A10" s="898"/>
      <c r="B10" s="505" t="s">
        <v>616</v>
      </c>
      <c r="C10" s="766" t="s">
        <v>110</v>
      </c>
      <c r="D10" s="384">
        <v>0</v>
      </c>
      <c r="E10" s="416">
        <v>0</v>
      </c>
      <c r="F10" s="385">
        <v>0</v>
      </c>
      <c r="G10" s="385">
        <v>0</v>
      </c>
      <c r="H10" s="417">
        <v>0</v>
      </c>
      <c r="I10" s="416">
        <v>0</v>
      </c>
      <c r="J10" s="385">
        <v>0</v>
      </c>
      <c r="K10" s="385">
        <v>0</v>
      </c>
      <c r="L10" s="385">
        <v>0</v>
      </c>
      <c r="M10" s="385">
        <v>0</v>
      </c>
      <c r="N10" s="389">
        <f t="shared" si="1"/>
        <v>0</v>
      </c>
      <c r="O10" s="418">
        <f t="shared" si="2"/>
        <v>0</v>
      </c>
    </row>
    <row r="11" spans="1:15" ht="15.75" customHeight="1" x14ac:dyDescent="0.25">
      <c r="A11" s="898"/>
      <c r="B11" s="505" t="s">
        <v>617</v>
      </c>
      <c r="C11" s="766" t="s">
        <v>210</v>
      </c>
      <c r="D11" s="384">
        <v>0</v>
      </c>
      <c r="E11" s="416">
        <v>0</v>
      </c>
      <c r="F11" s="385">
        <v>0</v>
      </c>
      <c r="G11" s="385">
        <v>0</v>
      </c>
      <c r="H11" s="417">
        <v>0</v>
      </c>
      <c r="I11" s="416">
        <v>0</v>
      </c>
      <c r="J11" s="385">
        <v>0</v>
      </c>
      <c r="K11" s="385">
        <v>0</v>
      </c>
      <c r="L11" s="385">
        <v>0</v>
      </c>
      <c r="M11" s="385">
        <v>0</v>
      </c>
      <c r="N11" s="389">
        <f t="shared" si="1"/>
        <v>0</v>
      </c>
      <c r="O11" s="418">
        <f t="shared" si="2"/>
        <v>0</v>
      </c>
    </row>
    <row r="12" spans="1:15" ht="15.75" customHeight="1" x14ac:dyDescent="0.25">
      <c r="A12" s="898"/>
      <c r="B12" s="505" t="s">
        <v>618</v>
      </c>
      <c r="C12" s="766" t="s">
        <v>211</v>
      </c>
      <c r="D12" s="384">
        <v>0</v>
      </c>
      <c r="E12" s="416">
        <v>0</v>
      </c>
      <c r="F12" s="385">
        <v>0</v>
      </c>
      <c r="G12" s="385">
        <v>0</v>
      </c>
      <c r="H12" s="417">
        <v>0</v>
      </c>
      <c r="I12" s="416">
        <v>0</v>
      </c>
      <c r="J12" s="385">
        <v>0</v>
      </c>
      <c r="K12" s="385">
        <v>0</v>
      </c>
      <c r="L12" s="385">
        <v>0</v>
      </c>
      <c r="M12" s="385">
        <v>0</v>
      </c>
      <c r="N12" s="389">
        <f t="shared" si="1"/>
        <v>0</v>
      </c>
      <c r="O12" s="418">
        <f t="shared" si="2"/>
        <v>0</v>
      </c>
    </row>
    <row r="13" spans="1:15" ht="15.75" customHeight="1" x14ac:dyDescent="0.25">
      <c r="A13" s="898"/>
      <c r="B13" s="505" t="s">
        <v>619</v>
      </c>
      <c r="C13" s="766" t="s">
        <v>212</v>
      </c>
      <c r="D13" s="384">
        <v>0</v>
      </c>
      <c r="E13" s="416">
        <v>0</v>
      </c>
      <c r="F13" s="385">
        <v>0</v>
      </c>
      <c r="G13" s="385">
        <v>0</v>
      </c>
      <c r="H13" s="417">
        <v>0</v>
      </c>
      <c r="I13" s="416">
        <v>0</v>
      </c>
      <c r="J13" s="385">
        <v>0</v>
      </c>
      <c r="K13" s="385">
        <v>0</v>
      </c>
      <c r="L13" s="385">
        <v>0</v>
      </c>
      <c r="M13" s="385">
        <v>0</v>
      </c>
      <c r="N13" s="389">
        <f t="shared" si="1"/>
        <v>0</v>
      </c>
      <c r="O13" s="418">
        <f t="shared" si="2"/>
        <v>0</v>
      </c>
    </row>
    <row r="14" spans="1:15" ht="15.75" customHeight="1" x14ac:dyDescent="0.25">
      <c r="A14" s="898"/>
      <c r="B14" s="505" t="s">
        <v>620</v>
      </c>
      <c r="C14" s="766" t="s">
        <v>213</v>
      </c>
      <c r="D14" s="384">
        <v>0</v>
      </c>
      <c r="E14" s="416">
        <v>0</v>
      </c>
      <c r="F14" s="385">
        <v>0</v>
      </c>
      <c r="G14" s="385">
        <v>0</v>
      </c>
      <c r="H14" s="417">
        <v>0</v>
      </c>
      <c r="I14" s="416">
        <v>0</v>
      </c>
      <c r="J14" s="385">
        <v>0</v>
      </c>
      <c r="K14" s="385">
        <v>0</v>
      </c>
      <c r="L14" s="385">
        <v>0</v>
      </c>
      <c r="M14" s="385">
        <v>0</v>
      </c>
      <c r="N14" s="389">
        <f t="shared" si="1"/>
        <v>0</v>
      </c>
      <c r="O14" s="418">
        <f t="shared" si="2"/>
        <v>0</v>
      </c>
    </row>
    <row r="15" spans="1:15" ht="15.75" customHeight="1" x14ac:dyDescent="0.25">
      <c r="A15" s="898"/>
      <c r="B15" s="505" t="s">
        <v>621</v>
      </c>
      <c r="C15" s="766" t="s">
        <v>214</v>
      </c>
      <c r="D15" s="384">
        <v>0</v>
      </c>
      <c r="E15" s="416">
        <v>0</v>
      </c>
      <c r="F15" s="385">
        <v>0</v>
      </c>
      <c r="G15" s="385">
        <v>0</v>
      </c>
      <c r="H15" s="417">
        <v>0</v>
      </c>
      <c r="I15" s="416">
        <v>0</v>
      </c>
      <c r="J15" s="385">
        <v>0</v>
      </c>
      <c r="K15" s="385">
        <v>0</v>
      </c>
      <c r="L15" s="385">
        <v>0</v>
      </c>
      <c r="M15" s="385">
        <v>0</v>
      </c>
      <c r="N15" s="389">
        <f t="shared" si="1"/>
        <v>0</v>
      </c>
      <c r="O15" s="418">
        <f t="shared" si="2"/>
        <v>0</v>
      </c>
    </row>
    <row r="16" spans="1:15" ht="15.75" customHeight="1" x14ac:dyDescent="0.25">
      <c r="A16" s="898"/>
      <c r="B16" s="505" t="s">
        <v>622</v>
      </c>
      <c r="C16" s="766" t="s">
        <v>215</v>
      </c>
      <c r="D16" s="384">
        <v>0</v>
      </c>
      <c r="E16" s="416">
        <v>0</v>
      </c>
      <c r="F16" s="385">
        <v>0</v>
      </c>
      <c r="G16" s="385">
        <v>0</v>
      </c>
      <c r="H16" s="417">
        <v>0</v>
      </c>
      <c r="I16" s="416">
        <v>0</v>
      </c>
      <c r="J16" s="385">
        <v>0</v>
      </c>
      <c r="K16" s="385">
        <v>0</v>
      </c>
      <c r="L16" s="385">
        <v>0</v>
      </c>
      <c r="M16" s="385">
        <v>0</v>
      </c>
      <c r="N16" s="389">
        <f t="shared" si="1"/>
        <v>0</v>
      </c>
      <c r="O16" s="418">
        <f t="shared" si="2"/>
        <v>0</v>
      </c>
    </row>
    <row r="17" spans="1:17" ht="15.75" customHeight="1" x14ac:dyDescent="0.25">
      <c r="A17" s="898"/>
      <c r="B17" s="505" t="s">
        <v>623</v>
      </c>
      <c r="C17" s="766" t="s">
        <v>18</v>
      </c>
      <c r="D17" s="384">
        <v>0</v>
      </c>
      <c r="E17" s="416">
        <v>0</v>
      </c>
      <c r="F17" s="385">
        <v>0</v>
      </c>
      <c r="G17" s="385">
        <v>0</v>
      </c>
      <c r="H17" s="417">
        <v>0</v>
      </c>
      <c r="I17" s="416">
        <v>0</v>
      </c>
      <c r="J17" s="385">
        <v>0</v>
      </c>
      <c r="K17" s="385">
        <v>0</v>
      </c>
      <c r="L17" s="385">
        <v>0</v>
      </c>
      <c r="M17" s="385">
        <v>0</v>
      </c>
      <c r="N17" s="389">
        <f t="shared" si="1"/>
        <v>0</v>
      </c>
      <c r="O17" s="418">
        <f t="shared" si="2"/>
        <v>0</v>
      </c>
    </row>
    <row r="18" spans="1:17" ht="15.75" customHeight="1" x14ac:dyDescent="0.25">
      <c r="A18" s="898"/>
      <c r="B18" s="505" t="s">
        <v>624</v>
      </c>
      <c r="C18" s="766" t="s">
        <v>19</v>
      </c>
      <c r="D18" s="384">
        <v>0</v>
      </c>
      <c r="E18" s="416">
        <v>0</v>
      </c>
      <c r="F18" s="385">
        <v>0</v>
      </c>
      <c r="G18" s="385">
        <v>0</v>
      </c>
      <c r="H18" s="417">
        <v>0</v>
      </c>
      <c r="I18" s="416">
        <v>0</v>
      </c>
      <c r="J18" s="385">
        <v>0</v>
      </c>
      <c r="K18" s="385">
        <v>0</v>
      </c>
      <c r="L18" s="385">
        <v>0</v>
      </c>
      <c r="M18" s="385">
        <v>0</v>
      </c>
      <c r="N18" s="389">
        <f t="shared" si="1"/>
        <v>0</v>
      </c>
      <c r="O18" s="418">
        <f t="shared" si="2"/>
        <v>0</v>
      </c>
    </row>
    <row r="19" spans="1:17" ht="15.75" customHeight="1" x14ac:dyDescent="0.25">
      <c r="A19" s="898"/>
      <c r="B19" s="505" t="s">
        <v>625</v>
      </c>
      <c r="C19" s="766" t="s">
        <v>20</v>
      </c>
      <c r="D19" s="384">
        <v>0</v>
      </c>
      <c r="E19" s="416">
        <v>0</v>
      </c>
      <c r="F19" s="385">
        <v>0</v>
      </c>
      <c r="G19" s="385">
        <v>0</v>
      </c>
      <c r="H19" s="417">
        <v>0</v>
      </c>
      <c r="I19" s="416">
        <v>0</v>
      </c>
      <c r="J19" s="385">
        <v>0</v>
      </c>
      <c r="K19" s="385">
        <v>0</v>
      </c>
      <c r="L19" s="385">
        <v>0</v>
      </c>
      <c r="M19" s="385">
        <v>0</v>
      </c>
      <c r="N19" s="389">
        <f t="shared" si="1"/>
        <v>0</v>
      </c>
      <c r="O19" s="418">
        <f t="shared" si="2"/>
        <v>0</v>
      </c>
    </row>
    <row r="20" spans="1:17" ht="15.75" customHeight="1" x14ac:dyDescent="0.25">
      <c r="A20" s="898"/>
      <c r="B20" s="505" t="s">
        <v>626</v>
      </c>
      <c r="C20" s="766" t="s">
        <v>21</v>
      </c>
      <c r="D20" s="387">
        <v>0</v>
      </c>
      <c r="E20" s="416">
        <v>0</v>
      </c>
      <c r="F20" s="416">
        <v>0</v>
      </c>
      <c r="G20" s="416">
        <v>0</v>
      </c>
      <c r="H20" s="417">
        <v>0</v>
      </c>
      <c r="I20" s="416">
        <v>0</v>
      </c>
      <c r="J20" s="416">
        <v>0</v>
      </c>
      <c r="K20" s="416">
        <v>0</v>
      </c>
      <c r="L20" s="416">
        <v>0</v>
      </c>
      <c r="M20" s="416">
        <v>0</v>
      </c>
      <c r="N20" s="389">
        <f t="shared" si="1"/>
        <v>0</v>
      </c>
      <c r="O20" s="418">
        <f>D20+E20+F20-N20</f>
        <v>0</v>
      </c>
    </row>
    <row r="21" spans="1:17" ht="15.75" customHeight="1" x14ac:dyDescent="0.25">
      <c r="A21" s="896" t="s">
        <v>98</v>
      </c>
      <c r="B21" s="897"/>
      <c r="C21" s="766" t="s">
        <v>27</v>
      </c>
      <c r="D21" s="384">
        <v>0</v>
      </c>
      <c r="E21" s="419">
        <f>VII!E11</f>
        <v>0</v>
      </c>
      <c r="F21" s="385">
        <v>0</v>
      </c>
      <c r="G21" s="385">
        <v>0</v>
      </c>
      <c r="H21" s="419">
        <f>VI!E10+VI!E11</f>
        <v>0</v>
      </c>
      <c r="I21" s="416">
        <v>0</v>
      </c>
      <c r="J21" s="385">
        <v>0</v>
      </c>
      <c r="K21" s="385">
        <v>0</v>
      </c>
      <c r="L21" s="385">
        <v>0</v>
      </c>
      <c r="M21" s="385">
        <v>0</v>
      </c>
      <c r="N21" s="389">
        <f>H21+I21+J21+K21+L21+M21</f>
        <v>0</v>
      </c>
      <c r="O21" s="418">
        <f t="shared" si="2"/>
        <v>0</v>
      </c>
      <c r="Q21" s="214"/>
    </row>
    <row r="22" spans="1:17" ht="15.75" customHeight="1" x14ac:dyDescent="0.25">
      <c r="A22" s="896" t="s">
        <v>463</v>
      </c>
      <c r="B22" s="897"/>
      <c r="C22" s="766" t="s">
        <v>30</v>
      </c>
      <c r="D22" s="384">
        <v>0</v>
      </c>
      <c r="E22" s="419">
        <f>VII!E14</f>
        <v>0</v>
      </c>
      <c r="F22" s="385">
        <v>0</v>
      </c>
      <c r="G22" s="385">
        <v>0</v>
      </c>
      <c r="H22" s="419">
        <f>VI!E12</f>
        <v>0</v>
      </c>
      <c r="I22" s="417">
        <v>0</v>
      </c>
      <c r="J22" s="385">
        <v>0</v>
      </c>
      <c r="K22" s="385">
        <v>0</v>
      </c>
      <c r="L22" s="385">
        <v>0</v>
      </c>
      <c r="M22" s="385">
        <v>0</v>
      </c>
      <c r="N22" s="389">
        <f t="shared" si="1"/>
        <v>0</v>
      </c>
      <c r="O22" s="418">
        <f t="shared" si="2"/>
        <v>0</v>
      </c>
      <c r="Q22" s="214"/>
    </row>
    <row r="23" spans="1:17" ht="15.75" customHeight="1" x14ac:dyDescent="0.25">
      <c r="A23" s="896" t="s">
        <v>469</v>
      </c>
      <c r="B23" s="897"/>
      <c r="C23" s="766" t="s">
        <v>31</v>
      </c>
      <c r="D23" s="384">
        <v>0</v>
      </c>
      <c r="E23" s="419">
        <f>VII!E15</f>
        <v>0</v>
      </c>
      <c r="F23" s="385">
        <v>0</v>
      </c>
      <c r="G23" s="385">
        <v>0</v>
      </c>
      <c r="H23" s="419">
        <f>VI!E13</f>
        <v>0</v>
      </c>
      <c r="I23" s="417">
        <v>0</v>
      </c>
      <c r="J23" s="385">
        <v>0</v>
      </c>
      <c r="K23" s="385">
        <v>0</v>
      </c>
      <c r="L23" s="385">
        <v>0</v>
      </c>
      <c r="M23" s="385">
        <v>0</v>
      </c>
      <c r="N23" s="389">
        <f t="shared" si="1"/>
        <v>0</v>
      </c>
      <c r="O23" s="418">
        <f t="shared" si="2"/>
        <v>0</v>
      </c>
      <c r="Q23" s="214"/>
    </row>
    <row r="24" spans="1:17" ht="15.75" customHeight="1" x14ac:dyDescent="0.25">
      <c r="A24" s="896" t="s">
        <v>55</v>
      </c>
      <c r="B24" s="897"/>
      <c r="C24" s="766" t="s">
        <v>42</v>
      </c>
      <c r="D24" s="384">
        <v>0</v>
      </c>
      <c r="E24" s="388">
        <f>VII!E18</f>
        <v>0</v>
      </c>
      <c r="F24" s="385">
        <v>0</v>
      </c>
      <c r="G24" s="385">
        <v>0</v>
      </c>
      <c r="H24" s="419">
        <f>VI!E15</f>
        <v>0</v>
      </c>
      <c r="I24" s="420">
        <v>0</v>
      </c>
      <c r="J24" s="385">
        <v>0</v>
      </c>
      <c r="K24" s="421"/>
      <c r="L24" s="385">
        <v>0</v>
      </c>
      <c r="M24" s="385">
        <v>0</v>
      </c>
      <c r="N24" s="389">
        <f>H24+I24+J24+K24+L24+M24</f>
        <v>0</v>
      </c>
      <c r="O24" s="418">
        <f t="shared" si="2"/>
        <v>0</v>
      </c>
      <c r="Q24" s="213"/>
    </row>
    <row r="25" spans="1:17" ht="15.75" customHeight="1" x14ac:dyDescent="0.25">
      <c r="A25" s="896" t="s">
        <v>162</v>
      </c>
      <c r="B25" s="897"/>
      <c r="C25" s="766" t="s">
        <v>111</v>
      </c>
      <c r="D25" s="384">
        <v>0</v>
      </c>
      <c r="E25" s="388">
        <f>VII!E20</f>
        <v>0</v>
      </c>
      <c r="F25" s="385">
        <v>0</v>
      </c>
      <c r="G25" s="385">
        <v>0</v>
      </c>
      <c r="H25" s="419">
        <f>VI!E14</f>
        <v>0</v>
      </c>
      <c r="I25" s="420">
        <v>0</v>
      </c>
      <c r="J25" s="385">
        <v>0</v>
      </c>
      <c r="K25" s="385">
        <v>0</v>
      </c>
      <c r="L25" s="385">
        <v>0</v>
      </c>
      <c r="M25" s="385">
        <v>0</v>
      </c>
      <c r="N25" s="389">
        <f t="shared" si="1"/>
        <v>0</v>
      </c>
      <c r="O25" s="418">
        <f t="shared" si="2"/>
        <v>0</v>
      </c>
    </row>
    <row r="26" spans="1:17" s="212" customFormat="1" ht="15.75" customHeight="1" x14ac:dyDescent="0.25">
      <c r="A26" s="896" t="s">
        <v>163</v>
      </c>
      <c r="B26" s="897"/>
      <c r="C26" s="766" t="s">
        <v>112</v>
      </c>
      <c r="D26" s="384">
        <v>0</v>
      </c>
      <c r="E26" s="419">
        <f>VII!E21+VII!E22</f>
        <v>0</v>
      </c>
      <c r="F26" s="385">
        <v>0</v>
      </c>
      <c r="G26" s="385">
        <v>0</v>
      </c>
      <c r="H26" s="419">
        <f>VI!E17+VI!E18</f>
        <v>0</v>
      </c>
      <c r="I26" s="417">
        <v>0</v>
      </c>
      <c r="J26" s="385">
        <v>0</v>
      </c>
      <c r="K26" s="421"/>
      <c r="L26" s="385">
        <v>0</v>
      </c>
      <c r="M26" s="385">
        <v>0</v>
      </c>
      <c r="N26" s="389">
        <f t="shared" si="1"/>
        <v>0</v>
      </c>
      <c r="O26" s="418">
        <f t="shared" si="2"/>
        <v>0</v>
      </c>
    </row>
    <row r="27" spans="1:17" ht="15.75" customHeight="1" x14ac:dyDescent="0.25">
      <c r="A27" s="896" t="s">
        <v>100</v>
      </c>
      <c r="B27" s="897"/>
      <c r="C27" s="766" t="s">
        <v>114</v>
      </c>
      <c r="D27" s="384">
        <v>0</v>
      </c>
      <c r="E27" s="388">
        <f>VII!E19</f>
        <v>0</v>
      </c>
      <c r="F27" s="385">
        <v>0</v>
      </c>
      <c r="G27" s="385">
        <v>0</v>
      </c>
      <c r="H27" s="417">
        <v>0</v>
      </c>
      <c r="I27" s="385">
        <v>0</v>
      </c>
      <c r="J27" s="385">
        <v>0</v>
      </c>
      <c r="K27" s="421"/>
      <c r="L27" s="385">
        <v>0</v>
      </c>
      <c r="M27" s="385">
        <v>0</v>
      </c>
      <c r="N27" s="389">
        <f t="shared" si="1"/>
        <v>0</v>
      </c>
      <c r="O27" s="418">
        <f t="shared" si="2"/>
        <v>0</v>
      </c>
    </row>
    <row r="28" spans="1:17" ht="15.75" customHeight="1" x14ac:dyDescent="0.25">
      <c r="A28" s="896" t="s">
        <v>50</v>
      </c>
      <c r="B28" s="897"/>
      <c r="C28" s="766" t="s">
        <v>113</v>
      </c>
      <c r="D28" s="384">
        <v>0</v>
      </c>
      <c r="E28" s="388">
        <f>VII!E16</f>
        <v>0</v>
      </c>
      <c r="F28" s="385">
        <v>0</v>
      </c>
      <c r="G28" s="385">
        <v>0</v>
      </c>
      <c r="H28" s="419">
        <f>VI!E8</f>
        <v>0</v>
      </c>
      <c r="I28" s="420">
        <v>0</v>
      </c>
      <c r="J28" s="385">
        <v>0</v>
      </c>
      <c r="K28" s="385">
        <v>0</v>
      </c>
      <c r="L28" s="385">
        <v>0</v>
      </c>
      <c r="M28" s="385">
        <v>0</v>
      </c>
      <c r="N28" s="389">
        <f t="shared" si="1"/>
        <v>0</v>
      </c>
      <c r="O28" s="418">
        <f>D28+E28+F28-N28</f>
        <v>0</v>
      </c>
    </row>
    <row r="29" spans="1:17" ht="15.75" customHeight="1" x14ac:dyDescent="0.25">
      <c r="A29" s="896" t="s">
        <v>51</v>
      </c>
      <c r="B29" s="897"/>
      <c r="C29" s="766" t="s">
        <v>115</v>
      </c>
      <c r="D29" s="384">
        <v>0</v>
      </c>
      <c r="E29" s="388">
        <f>VII!E17</f>
        <v>0</v>
      </c>
      <c r="F29" s="385">
        <v>0</v>
      </c>
      <c r="G29" s="385">
        <v>0</v>
      </c>
      <c r="H29" s="419">
        <f>VI!E9</f>
        <v>0</v>
      </c>
      <c r="I29" s="420">
        <v>0</v>
      </c>
      <c r="J29" s="385">
        <v>0</v>
      </c>
      <c r="K29" s="421"/>
      <c r="L29" s="385">
        <v>0</v>
      </c>
      <c r="M29" s="385">
        <v>0</v>
      </c>
      <c r="N29" s="389">
        <f t="shared" si="1"/>
        <v>0</v>
      </c>
      <c r="O29" s="418">
        <f t="shared" si="2"/>
        <v>0</v>
      </c>
    </row>
    <row r="30" spans="1:17" ht="15.75" customHeight="1" x14ac:dyDescent="0.25">
      <c r="A30" s="896" t="s">
        <v>164</v>
      </c>
      <c r="B30" s="897"/>
      <c r="C30" s="766" t="s">
        <v>116</v>
      </c>
      <c r="D30" s="384">
        <v>0</v>
      </c>
      <c r="E30" s="419">
        <f>VII!E23+VII!E25</f>
        <v>0</v>
      </c>
      <c r="F30" s="385">
        <v>0</v>
      </c>
      <c r="G30" s="385">
        <v>0</v>
      </c>
      <c r="H30" s="419">
        <f>VI!E19+VI!E20</f>
        <v>0</v>
      </c>
      <c r="I30" s="417">
        <v>0</v>
      </c>
      <c r="J30" s="385">
        <v>0</v>
      </c>
      <c r="K30" s="421"/>
      <c r="L30" s="385">
        <v>0</v>
      </c>
      <c r="M30" s="385">
        <v>0</v>
      </c>
      <c r="N30" s="389">
        <f t="shared" si="1"/>
        <v>0</v>
      </c>
      <c r="O30" s="418">
        <f t="shared" si="2"/>
        <v>0</v>
      </c>
    </row>
    <row r="31" spans="1:17" ht="15.75" customHeight="1" x14ac:dyDescent="0.25">
      <c r="A31" s="896" t="s">
        <v>729</v>
      </c>
      <c r="B31" s="897"/>
      <c r="C31" s="766" t="s">
        <v>117</v>
      </c>
      <c r="D31" s="384">
        <v>0</v>
      </c>
      <c r="E31" s="385">
        <v>0</v>
      </c>
      <c r="F31" s="385">
        <v>0</v>
      </c>
      <c r="G31" s="385">
        <v>0</v>
      </c>
      <c r="H31" s="417">
        <v>0</v>
      </c>
      <c r="I31" s="385">
        <v>0</v>
      </c>
      <c r="J31" s="385">
        <v>0</v>
      </c>
      <c r="K31" s="421"/>
      <c r="L31" s="385">
        <v>0</v>
      </c>
      <c r="M31" s="385">
        <v>0</v>
      </c>
      <c r="N31" s="389">
        <f t="shared" si="1"/>
        <v>0</v>
      </c>
      <c r="O31" s="418">
        <f t="shared" si="2"/>
        <v>0</v>
      </c>
    </row>
    <row r="32" spans="1:17" ht="15.75" customHeight="1" x14ac:dyDescent="0.25">
      <c r="A32" s="896" t="s">
        <v>730</v>
      </c>
      <c r="B32" s="897"/>
      <c r="C32" s="766" t="s">
        <v>118</v>
      </c>
      <c r="D32" s="384">
        <v>0</v>
      </c>
      <c r="E32" s="388">
        <f>VII!E38</f>
        <v>0</v>
      </c>
      <c r="F32" s="385">
        <v>0</v>
      </c>
      <c r="G32" s="385">
        <v>0</v>
      </c>
      <c r="H32" s="419">
        <f>VI!E23</f>
        <v>0</v>
      </c>
      <c r="I32" s="420">
        <v>0</v>
      </c>
      <c r="J32" s="385">
        <v>0</v>
      </c>
      <c r="K32" s="421"/>
      <c r="L32" s="385">
        <v>0</v>
      </c>
      <c r="M32" s="385">
        <v>0</v>
      </c>
      <c r="N32" s="389">
        <f t="shared" si="1"/>
        <v>0</v>
      </c>
      <c r="O32" s="418">
        <f t="shared" si="2"/>
        <v>0</v>
      </c>
    </row>
    <row r="33" spans="1:17" ht="15.75" x14ac:dyDescent="0.25">
      <c r="A33" s="896" t="s">
        <v>165</v>
      </c>
      <c r="B33" s="897"/>
      <c r="C33" s="766" t="s">
        <v>119</v>
      </c>
      <c r="D33" s="384">
        <v>0</v>
      </c>
      <c r="E33" s="385">
        <v>0</v>
      </c>
      <c r="F33" s="385">
        <v>0</v>
      </c>
      <c r="G33" s="385">
        <v>0</v>
      </c>
      <c r="H33" s="417">
        <v>0</v>
      </c>
      <c r="I33" s="385">
        <v>0</v>
      </c>
      <c r="J33" s="385">
        <v>0</v>
      </c>
      <c r="K33" s="421"/>
      <c r="L33" s="385">
        <v>0</v>
      </c>
      <c r="M33" s="385">
        <v>0</v>
      </c>
      <c r="N33" s="389">
        <f>H33+I33+J33+K33+L33+M33</f>
        <v>0</v>
      </c>
      <c r="O33" s="418">
        <f t="shared" si="2"/>
        <v>0</v>
      </c>
      <c r="Q33" s="215"/>
    </row>
    <row r="34" spans="1:17" s="212" customFormat="1" ht="15.75" customHeight="1" x14ac:dyDescent="0.25">
      <c r="A34" s="896" t="s">
        <v>66</v>
      </c>
      <c r="B34" s="897"/>
      <c r="C34" s="766" t="s">
        <v>120</v>
      </c>
      <c r="D34" s="384">
        <v>0</v>
      </c>
      <c r="E34" s="388">
        <f>VIII!E7</f>
        <v>0</v>
      </c>
      <c r="F34" s="385">
        <v>0</v>
      </c>
      <c r="G34" s="385">
        <v>0</v>
      </c>
      <c r="H34" s="419">
        <f>VI!E40</f>
        <v>0</v>
      </c>
      <c r="I34" s="420">
        <v>0</v>
      </c>
      <c r="J34" s="385">
        <v>0</v>
      </c>
      <c r="K34" s="421"/>
      <c r="L34" s="385">
        <v>0</v>
      </c>
      <c r="M34" s="385">
        <v>0</v>
      </c>
      <c r="N34" s="389">
        <f t="shared" si="1"/>
        <v>0</v>
      </c>
      <c r="O34" s="418">
        <f t="shared" si="2"/>
        <v>0</v>
      </c>
    </row>
    <row r="35" spans="1:17" ht="15.75" customHeight="1" x14ac:dyDescent="0.25">
      <c r="A35" s="896" t="s">
        <v>166</v>
      </c>
      <c r="B35" s="897"/>
      <c r="C35" s="766" t="s">
        <v>121</v>
      </c>
      <c r="D35" s="384">
        <v>0</v>
      </c>
      <c r="E35" s="385">
        <v>0</v>
      </c>
      <c r="F35" s="385">
        <v>0</v>
      </c>
      <c r="G35" s="385">
        <v>0</v>
      </c>
      <c r="H35" s="417">
        <v>0</v>
      </c>
      <c r="I35" s="385">
        <v>0</v>
      </c>
      <c r="J35" s="385">
        <v>0</v>
      </c>
      <c r="K35" s="421"/>
      <c r="L35" s="385">
        <v>0</v>
      </c>
      <c r="M35" s="385">
        <v>0</v>
      </c>
      <c r="N35" s="389">
        <f t="shared" si="1"/>
        <v>0</v>
      </c>
      <c r="O35" s="418">
        <f t="shared" si="2"/>
        <v>0</v>
      </c>
    </row>
    <row r="36" spans="1:17" ht="15.75" customHeight="1" x14ac:dyDescent="0.25">
      <c r="A36" s="896" t="s">
        <v>731</v>
      </c>
      <c r="B36" s="897"/>
      <c r="C36" s="766" t="s">
        <v>122</v>
      </c>
      <c r="D36" s="384">
        <v>0</v>
      </c>
      <c r="E36" s="388">
        <f>VIII!E17+VIII!E20</f>
        <v>0</v>
      </c>
      <c r="F36" s="385">
        <v>0</v>
      </c>
      <c r="G36" s="385">
        <v>0</v>
      </c>
      <c r="H36" s="419">
        <f>VI!E42</f>
        <v>0</v>
      </c>
      <c r="I36" s="420">
        <v>0</v>
      </c>
      <c r="J36" s="385">
        <v>0</v>
      </c>
      <c r="K36" s="421"/>
      <c r="L36" s="385">
        <v>0</v>
      </c>
      <c r="M36" s="385">
        <v>0</v>
      </c>
      <c r="N36" s="389">
        <f t="shared" si="1"/>
        <v>0</v>
      </c>
      <c r="O36" s="418">
        <f t="shared" si="2"/>
        <v>0</v>
      </c>
    </row>
    <row r="37" spans="1:17" ht="15.75" customHeight="1" thickBot="1" x14ac:dyDescent="0.3">
      <c r="A37" s="899" t="s">
        <v>732</v>
      </c>
      <c r="B37" s="900"/>
      <c r="C37" s="767" t="s">
        <v>123</v>
      </c>
      <c r="D37" s="422">
        <v>0</v>
      </c>
      <c r="E37" s="423">
        <f>VIII!E24</f>
        <v>0</v>
      </c>
      <c r="F37" s="409">
        <v>0</v>
      </c>
      <c r="G37" s="409">
        <v>0</v>
      </c>
      <c r="H37" s="424">
        <v>0</v>
      </c>
      <c r="I37" s="409">
        <v>0</v>
      </c>
      <c r="J37" s="409">
        <v>0</v>
      </c>
      <c r="K37" s="425"/>
      <c r="L37" s="409">
        <v>0</v>
      </c>
      <c r="M37" s="409">
        <v>0</v>
      </c>
      <c r="N37" s="508">
        <f t="shared" si="1"/>
        <v>0</v>
      </c>
      <c r="O37" s="426">
        <f t="shared" si="2"/>
        <v>0</v>
      </c>
    </row>
  </sheetData>
  <sheetProtection algorithmName="SHA-512" hashValue="iVJ/ycoL7zgtnQrF8vB0C+5cCRmpMAtPe6zF+aZfm6RGm9Q/UOkNg7fCSkmeApm/+di15BmCzKmtvqa0frykdg==" saltValue="rY2vVXDdF2+pg1g+Cbc8Ow==" spinCount="100000" sheet="1" selectLockedCells="1"/>
  <mergeCells count="29">
    <mergeCell ref="H4:N4"/>
    <mergeCell ref="B1:O1"/>
    <mergeCell ref="O4:O5"/>
    <mergeCell ref="E4:G4"/>
    <mergeCell ref="D4:D5"/>
    <mergeCell ref="C4:C5"/>
    <mergeCell ref="B2:O2"/>
    <mergeCell ref="C3:O3"/>
    <mergeCell ref="A3:B5"/>
    <mergeCell ref="A37:B37"/>
    <mergeCell ref="A36:B36"/>
    <mergeCell ref="A35:B35"/>
    <mergeCell ref="A34:B34"/>
    <mergeCell ref="A33:B33"/>
    <mergeCell ref="A32:B32"/>
    <mergeCell ref="A31:B31"/>
    <mergeCell ref="A30:B30"/>
    <mergeCell ref="A29:B29"/>
    <mergeCell ref="A28:B28"/>
    <mergeCell ref="A27:B27"/>
    <mergeCell ref="A26:B26"/>
    <mergeCell ref="A6:B6"/>
    <mergeCell ref="A8:A20"/>
    <mergeCell ref="A25:B25"/>
    <mergeCell ref="A24:B24"/>
    <mergeCell ref="A23:B23"/>
    <mergeCell ref="A22:B22"/>
    <mergeCell ref="A21:B21"/>
    <mergeCell ref="A7:B7"/>
  </mergeCells>
  <conditionalFormatting sqref="D7">
    <cfRule type="cellIs" dxfId="56" priority="20" operator="lessThan">
      <formula>SUM($D$8:$D$19)</formula>
    </cfRule>
  </conditionalFormatting>
  <conditionalFormatting sqref="D8:M13">
    <cfRule type="cellIs" dxfId="55" priority="1" stopIfTrue="1" operator="lessThan">
      <formula>0</formula>
    </cfRule>
    <cfRule type="containsBlanks" dxfId="54" priority="2" stopIfTrue="1">
      <formula>LEN(TRIM(D8))=0</formula>
    </cfRule>
  </conditionalFormatting>
  <conditionalFormatting sqref="E7">
    <cfRule type="cellIs" dxfId="53" priority="4" stopIfTrue="1" operator="greaterThan">
      <formula>SUM($E$8:$E$20)</formula>
    </cfRule>
    <cfRule type="cellIs" dxfId="52" priority="19" operator="lessThan">
      <formula>SUM($E$8:$E$20)</formula>
    </cfRule>
  </conditionalFormatting>
  <conditionalFormatting sqref="F7">
    <cfRule type="cellIs" dxfId="51" priority="18" operator="lessThan">
      <formula>SUM($F$8:$F$19)</formula>
    </cfRule>
  </conditionalFormatting>
  <conditionalFormatting sqref="G7">
    <cfRule type="cellIs" dxfId="50" priority="17" operator="lessThan">
      <formula>SUM($G$8:$G$19)</formula>
    </cfRule>
  </conditionalFormatting>
  <conditionalFormatting sqref="H7">
    <cfRule type="cellIs" dxfId="49" priority="3" stopIfTrue="1" operator="greaterThan">
      <formula>SUM($H$8:$H$20)</formula>
    </cfRule>
    <cfRule type="cellIs" dxfId="48" priority="5" stopIfTrue="1" operator="lessThan">
      <formula>SUM($H$8:$H$20)</formula>
    </cfRule>
  </conditionalFormatting>
  <conditionalFormatting sqref="I7">
    <cfRule type="cellIs" dxfId="47" priority="15" stopIfTrue="1" operator="lessThan">
      <formula>SUM($I$8:$I$20)</formula>
    </cfRule>
  </conditionalFormatting>
  <conditionalFormatting sqref="K7">
    <cfRule type="cellIs" dxfId="46" priority="13" operator="lessThan">
      <formula>SUM($K$8:$K$19)</formula>
    </cfRule>
  </conditionalFormatting>
  <conditionalFormatting sqref="K24 K26:K27 K29:K32 K34:K37">
    <cfRule type="notContainsBlanks" dxfId="45" priority="32">
      <formula>LEN(TRIM(K24))&gt;0</formula>
    </cfRule>
  </conditionalFormatting>
  <conditionalFormatting sqref="L7">
    <cfRule type="cellIs" dxfId="44" priority="12" operator="lessThan">
      <formula>SUM($L$8:$L$19)</formula>
    </cfRule>
  </conditionalFormatting>
  <conditionalFormatting sqref="M7">
    <cfRule type="cellIs" dxfId="43" priority="11" operator="lessThan">
      <formula>SUM($M$8:$M$19)</formula>
    </cfRule>
  </conditionalFormatting>
  <conditionalFormatting sqref="N7">
    <cfRule type="cellIs" dxfId="42" priority="10" operator="lessThan">
      <formula>SUM($N$8:$N$19)</formula>
    </cfRule>
  </conditionalFormatting>
  <pageMargins left="0.70866141732283472" right="0.70866141732283472" top="0.74803149606299213" bottom="0.74803149606299213" header="0.31496062992125984" footer="0.31496062992125984"/>
  <pageSetup paperSize="9" scale="74" orientation="landscape" r:id="rId1"/>
  <ignoredErrors>
    <ignoredError sqref="D7 I7:M7 F7:G7" formulaRange="1"/>
    <ignoredError sqref="H7 E7" formula="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theme="6"/>
    <pageSetUpPr fitToPage="1"/>
  </sheetPr>
  <dimension ref="A1:K22"/>
  <sheetViews>
    <sheetView workbookViewId="0">
      <selection activeCell="F17" sqref="F17"/>
    </sheetView>
  </sheetViews>
  <sheetFormatPr defaultRowHeight="15" x14ac:dyDescent="0.25"/>
  <cols>
    <col min="2" max="2" width="35.42578125" customWidth="1"/>
    <col min="3" max="3" width="18.28515625" style="29" customWidth="1"/>
    <col min="4" max="4" width="10.140625" customWidth="1"/>
    <col min="6" max="6" width="13.85546875" customWidth="1"/>
    <col min="7" max="7" width="0" hidden="1" customWidth="1"/>
    <col min="8" max="9" width="10.7109375" hidden="1" customWidth="1"/>
    <col min="10" max="10" width="11.5703125" hidden="1" customWidth="1"/>
  </cols>
  <sheetData>
    <row r="1" spans="1:11" ht="36" customHeight="1" thickBot="1" x14ac:dyDescent="0.3">
      <c r="A1" s="837" t="s">
        <v>539</v>
      </c>
      <c r="B1" s="837"/>
      <c r="C1" s="837"/>
      <c r="D1" s="837"/>
      <c r="E1" s="837"/>
      <c r="F1" s="837"/>
    </row>
    <row r="2" spans="1:11" ht="48.75" customHeight="1" x14ac:dyDescent="0.25">
      <c r="A2" s="784" t="s">
        <v>168</v>
      </c>
      <c r="B2" s="782"/>
      <c r="C2" s="910" t="s">
        <v>521</v>
      </c>
      <c r="D2" s="782" t="s">
        <v>627</v>
      </c>
      <c r="E2" s="782" t="s">
        <v>628</v>
      </c>
      <c r="F2" s="786"/>
      <c r="H2" s="730" t="s">
        <v>716</v>
      </c>
      <c r="I2" s="730" t="s">
        <v>495</v>
      </c>
      <c r="J2" s="735" t="s">
        <v>734</v>
      </c>
    </row>
    <row r="3" spans="1:11" ht="27.75" customHeight="1" x14ac:dyDescent="0.25">
      <c r="A3" s="785"/>
      <c r="B3" s="783"/>
      <c r="C3" s="911"/>
      <c r="D3" s="783"/>
      <c r="E3" s="437" t="s">
        <v>169</v>
      </c>
      <c r="F3" s="745" t="s">
        <v>639</v>
      </c>
      <c r="J3" s="736"/>
    </row>
    <row r="4" spans="1:11" ht="15.75" x14ac:dyDescent="0.25">
      <c r="A4" s="785" t="s">
        <v>6</v>
      </c>
      <c r="B4" s="783"/>
      <c r="C4" s="511" t="s">
        <v>7</v>
      </c>
      <c r="D4" s="514">
        <v>1</v>
      </c>
      <c r="E4" s="514">
        <v>2</v>
      </c>
      <c r="F4" s="515">
        <v>3</v>
      </c>
      <c r="J4" s="736"/>
    </row>
    <row r="5" spans="1:11" ht="18.75" customHeight="1" x14ac:dyDescent="0.25">
      <c r="A5" s="912" t="s">
        <v>172</v>
      </c>
      <c r="B5" s="913"/>
      <c r="C5" s="750" t="s">
        <v>15</v>
      </c>
      <c r="D5" s="427">
        <v>0</v>
      </c>
      <c r="E5" s="427">
        <v>0</v>
      </c>
      <c r="F5" s="428">
        <v>0</v>
      </c>
      <c r="J5" s="736"/>
    </row>
    <row r="6" spans="1:11" ht="32.25" customHeight="1" x14ac:dyDescent="0.25">
      <c r="A6" s="812" t="s">
        <v>541</v>
      </c>
      <c r="B6" s="512" t="s">
        <v>629</v>
      </c>
      <c r="C6" s="750" t="s">
        <v>16</v>
      </c>
      <c r="D6" s="427">
        <v>0</v>
      </c>
      <c r="E6" s="427">
        <v>0</v>
      </c>
      <c r="F6" s="428">
        <v>0</v>
      </c>
      <c r="G6" s="232"/>
      <c r="H6" s="731">
        <f>VIII!D7</f>
        <v>0</v>
      </c>
      <c r="I6" s="732">
        <f>(D6+E6)/2</f>
        <v>0</v>
      </c>
      <c r="J6" s="736" t="e">
        <f>IF(F5/E5&lt;=F6/E6,F5/E5,"@")</f>
        <v>#DIV/0!</v>
      </c>
      <c r="K6" s="232"/>
    </row>
    <row r="7" spans="1:11" ht="18.75" customHeight="1" x14ac:dyDescent="0.25">
      <c r="A7" s="812"/>
      <c r="B7" s="512" t="s">
        <v>630</v>
      </c>
      <c r="C7" s="750" t="s">
        <v>17</v>
      </c>
      <c r="D7" s="427">
        <v>0</v>
      </c>
      <c r="E7" s="427">
        <v>0</v>
      </c>
      <c r="F7" s="428">
        <v>0</v>
      </c>
      <c r="G7" s="232"/>
      <c r="H7" s="232"/>
      <c r="I7" s="232"/>
      <c r="J7" s="737"/>
      <c r="K7" s="232"/>
    </row>
    <row r="8" spans="1:11" ht="18.75" customHeight="1" x14ac:dyDescent="0.25">
      <c r="A8" s="812"/>
      <c r="B8" s="512" t="s">
        <v>631</v>
      </c>
      <c r="C8" s="750" t="s">
        <v>110</v>
      </c>
      <c r="D8" s="427">
        <v>0</v>
      </c>
      <c r="E8" s="427">
        <v>0</v>
      </c>
      <c r="F8" s="428">
        <v>0</v>
      </c>
      <c r="G8" s="232"/>
      <c r="H8" s="232"/>
      <c r="I8" s="232"/>
      <c r="J8" s="737"/>
      <c r="K8" s="232"/>
    </row>
    <row r="9" spans="1:11" ht="18.75" customHeight="1" x14ac:dyDescent="0.25">
      <c r="A9" s="912" t="s">
        <v>176</v>
      </c>
      <c r="B9" s="913"/>
      <c r="C9" s="750" t="s">
        <v>18</v>
      </c>
      <c r="D9" s="427">
        <v>0</v>
      </c>
      <c r="E9" s="427">
        <v>0</v>
      </c>
      <c r="F9" s="428">
        <v>0</v>
      </c>
      <c r="G9" s="232"/>
      <c r="H9" s="232"/>
      <c r="I9" s="232"/>
      <c r="J9" s="736" t="e">
        <f t="shared" ref="J9:J16" si="0">IF(F8/E8&lt;=F9/E9,F8/E8,"@")</f>
        <v>#DIV/0!</v>
      </c>
      <c r="K9" s="232"/>
    </row>
    <row r="10" spans="1:11" ht="18.75" customHeight="1" x14ac:dyDescent="0.25">
      <c r="A10" s="513" t="s">
        <v>541</v>
      </c>
      <c r="B10" s="512" t="s">
        <v>632</v>
      </c>
      <c r="C10" s="750" t="s">
        <v>19</v>
      </c>
      <c r="D10" s="427">
        <v>0</v>
      </c>
      <c r="E10" s="427">
        <v>0</v>
      </c>
      <c r="F10" s="428">
        <v>0</v>
      </c>
      <c r="G10" s="232"/>
      <c r="H10" s="232"/>
      <c r="I10" s="232"/>
      <c r="J10" s="736" t="e">
        <f t="shared" si="0"/>
        <v>#DIV/0!</v>
      </c>
      <c r="K10" s="232"/>
    </row>
    <row r="11" spans="1:11" ht="18.75" customHeight="1" x14ac:dyDescent="0.25">
      <c r="A11" s="912" t="s">
        <v>177</v>
      </c>
      <c r="B11" s="913"/>
      <c r="C11" s="750" t="s">
        <v>27</v>
      </c>
      <c r="D11" s="427">
        <v>0</v>
      </c>
      <c r="E11" s="427">
        <v>0</v>
      </c>
      <c r="F11" s="428">
        <v>0</v>
      </c>
      <c r="G11" s="232"/>
      <c r="H11" s="232"/>
      <c r="I11" s="232"/>
      <c r="J11" s="736" t="e">
        <f t="shared" si="0"/>
        <v>#DIV/0!</v>
      </c>
      <c r="K11" s="232"/>
    </row>
    <row r="12" spans="1:11" ht="18.75" customHeight="1" x14ac:dyDescent="0.25">
      <c r="A12" s="513" t="s">
        <v>541</v>
      </c>
      <c r="B12" s="512" t="s">
        <v>633</v>
      </c>
      <c r="C12" s="750" t="s">
        <v>28</v>
      </c>
      <c r="D12" s="427">
        <v>0</v>
      </c>
      <c r="E12" s="427">
        <v>0</v>
      </c>
      <c r="F12" s="428">
        <v>0</v>
      </c>
      <c r="G12" s="232"/>
      <c r="H12" s="232"/>
      <c r="I12" s="232"/>
      <c r="J12" s="736" t="e">
        <f t="shared" si="0"/>
        <v>#DIV/0!</v>
      </c>
      <c r="K12" s="232"/>
    </row>
    <row r="13" spans="1:11" ht="18.75" customHeight="1" x14ac:dyDescent="0.25">
      <c r="A13" s="912" t="s">
        <v>494</v>
      </c>
      <c r="B13" s="913"/>
      <c r="C13" s="750" t="s">
        <v>30</v>
      </c>
      <c r="D13" s="429">
        <v>0</v>
      </c>
      <c r="E13" s="429">
        <v>0</v>
      </c>
      <c r="F13" s="428">
        <v>0</v>
      </c>
      <c r="G13" s="232"/>
      <c r="H13" s="232"/>
      <c r="I13" s="232"/>
      <c r="J13" s="736" t="e">
        <f t="shared" si="0"/>
        <v>#DIV/0!</v>
      </c>
      <c r="K13" s="232"/>
    </row>
    <row r="14" spans="1:11" ht="18.75" customHeight="1" x14ac:dyDescent="0.25">
      <c r="A14" s="513" t="s">
        <v>541</v>
      </c>
      <c r="B14" s="512" t="s">
        <v>634</v>
      </c>
      <c r="C14" s="750" t="s">
        <v>186</v>
      </c>
      <c r="D14" s="429">
        <v>0</v>
      </c>
      <c r="E14" s="429">
        <v>0</v>
      </c>
      <c r="F14" s="428">
        <v>0</v>
      </c>
      <c r="G14" s="232"/>
      <c r="H14" s="733">
        <f>VIII!D17+VIII!D20</f>
        <v>0</v>
      </c>
      <c r="I14" s="734">
        <f>(D14+E14)/2</f>
        <v>0</v>
      </c>
      <c r="J14" s="736" t="e">
        <f t="shared" si="0"/>
        <v>#DIV/0!</v>
      </c>
      <c r="K14" s="232"/>
    </row>
    <row r="15" spans="1:11" ht="18.75" customHeight="1" x14ac:dyDescent="0.25">
      <c r="A15" s="912" t="s">
        <v>181</v>
      </c>
      <c r="B15" s="913"/>
      <c r="C15" s="750" t="s">
        <v>31</v>
      </c>
      <c r="D15" s="427">
        <v>0</v>
      </c>
      <c r="E15" s="427">
        <v>0</v>
      </c>
      <c r="F15" s="428">
        <v>0</v>
      </c>
      <c r="G15" s="232"/>
      <c r="H15" s="731">
        <f>VIII!D22</f>
        <v>0</v>
      </c>
      <c r="I15" s="732">
        <f>(D15+E15)/2</f>
        <v>0</v>
      </c>
      <c r="J15" s="736" t="e">
        <f t="shared" si="0"/>
        <v>#DIV/0!</v>
      </c>
      <c r="K15" s="232"/>
    </row>
    <row r="16" spans="1:11" ht="18.75" customHeight="1" x14ac:dyDescent="0.25">
      <c r="A16" s="513" t="s">
        <v>541</v>
      </c>
      <c r="B16" s="512" t="s">
        <v>635</v>
      </c>
      <c r="C16" s="750" t="s">
        <v>187</v>
      </c>
      <c r="D16" s="427">
        <v>0</v>
      </c>
      <c r="E16" s="427">
        <v>0</v>
      </c>
      <c r="F16" s="428">
        <v>0</v>
      </c>
      <c r="G16" s="232"/>
      <c r="H16" s="232"/>
      <c r="I16" s="232"/>
      <c r="J16" s="736" t="e">
        <f t="shared" si="0"/>
        <v>#DIV/0!</v>
      </c>
      <c r="K16" s="232"/>
    </row>
    <row r="17" spans="1:11" ht="18.75" customHeight="1" x14ac:dyDescent="0.25">
      <c r="A17" s="912" t="s">
        <v>183</v>
      </c>
      <c r="B17" s="913"/>
      <c r="C17" s="750" t="s">
        <v>42</v>
      </c>
      <c r="D17" s="427">
        <v>0</v>
      </c>
      <c r="E17" s="427">
        <v>0</v>
      </c>
      <c r="F17" s="428">
        <v>0</v>
      </c>
      <c r="G17" s="232"/>
      <c r="H17" s="232"/>
      <c r="I17" s="232"/>
      <c r="J17" s="737"/>
      <c r="K17" s="232"/>
    </row>
    <row r="18" spans="1:11" ht="18.75" customHeight="1" x14ac:dyDescent="0.25">
      <c r="A18" s="912" t="s">
        <v>184</v>
      </c>
      <c r="B18" s="913"/>
      <c r="C18" s="750" t="s">
        <v>111</v>
      </c>
      <c r="D18" s="427">
        <v>0</v>
      </c>
      <c r="E18" s="427">
        <v>0</v>
      </c>
      <c r="F18" s="428">
        <v>0</v>
      </c>
      <c r="G18" s="232"/>
      <c r="H18" s="232"/>
      <c r="I18" s="232"/>
      <c r="J18" s="737"/>
      <c r="K18" s="232"/>
    </row>
    <row r="19" spans="1:11" ht="18.75" customHeight="1" thickBot="1" x14ac:dyDescent="0.3">
      <c r="A19" s="914" t="s">
        <v>185</v>
      </c>
      <c r="B19" s="915"/>
      <c r="C19" s="752" t="s">
        <v>112</v>
      </c>
      <c r="D19" s="430">
        <v>0</v>
      </c>
      <c r="E19" s="430">
        <v>0</v>
      </c>
      <c r="F19" s="431">
        <v>0</v>
      </c>
      <c r="G19" s="232"/>
      <c r="H19" s="731">
        <f>VIII!D23</f>
        <v>0</v>
      </c>
      <c r="I19" s="732">
        <f>(D19+E19)/2</f>
        <v>0</v>
      </c>
      <c r="J19" s="737"/>
      <c r="K19" s="232"/>
    </row>
    <row r="21" spans="1:11" ht="15.75" x14ac:dyDescent="0.25">
      <c r="B21" s="323"/>
    </row>
    <row r="22" spans="1:11" ht="18.75" customHeight="1" x14ac:dyDescent="0.25">
      <c r="B22" s="323"/>
      <c r="C22" s="323"/>
      <c r="D22" s="323"/>
      <c r="E22" s="323"/>
      <c r="F22" s="323"/>
    </row>
  </sheetData>
  <sheetProtection algorithmName="SHA-512" hashValue="KpWzEnuURjaxAfScoahQulR8Q/Dq+rJ7j9AC6NT6TFethGrspSOYQ2h53lOLI6u6drLi2LqkxjnrhZ9bpulv1Q==" saltValue="3Ce1SUZ6mWyrETz6FvSBPA==" spinCount="100000" sheet="1" selectLockedCells="1"/>
  <mergeCells count="15">
    <mergeCell ref="A9:B9"/>
    <mergeCell ref="A5:B5"/>
    <mergeCell ref="A19:B19"/>
    <mergeCell ref="A18:B18"/>
    <mergeCell ref="A17:B17"/>
    <mergeCell ref="A15:B15"/>
    <mergeCell ref="A13:B13"/>
    <mergeCell ref="A11:B11"/>
    <mergeCell ref="A6:A8"/>
    <mergeCell ref="A1:F1"/>
    <mergeCell ref="A4:B4"/>
    <mergeCell ref="E2:F2"/>
    <mergeCell ref="C2:C3"/>
    <mergeCell ref="D2:D3"/>
    <mergeCell ref="A2:B3"/>
  </mergeCells>
  <conditionalFormatting sqref="D5">
    <cfRule type="cellIs" dxfId="41" priority="53" operator="lessThan">
      <formula>$D$6+$D$7+$D$8</formula>
    </cfRule>
  </conditionalFormatting>
  <conditionalFormatting sqref="D9">
    <cfRule type="cellIs" dxfId="40" priority="50" operator="lessThan">
      <formula>$D$10</formula>
    </cfRule>
  </conditionalFormatting>
  <conditionalFormatting sqref="D11">
    <cfRule type="cellIs" dxfId="39" priority="47" operator="lessThan">
      <formula>$D$12</formula>
    </cfRule>
  </conditionalFormatting>
  <conditionalFormatting sqref="D13">
    <cfRule type="cellIs" dxfId="38" priority="44" operator="lessThan">
      <formula>$D$14</formula>
    </cfRule>
  </conditionalFormatting>
  <conditionalFormatting sqref="D15:D16">
    <cfRule type="cellIs" dxfId="37" priority="16" operator="lessThan">
      <formula>$D$16</formula>
    </cfRule>
  </conditionalFormatting>
  <conditionalFormatting sqref="E5">
    <cfRule type="cellIs" dxfId="36" priority="52" operator="lessThan">
      <formula>$E$6+$E$7+$E$8</formula>
    </cfRule>
  </conditionalFormatting>
  <conditionalFormatting sqref="E9">
    <cfRule type="cellIs" dxfId="35" priority="49" operator="lessThan">
      <formula>$E$10</formula>
    </cfRule>
  </conditionalFormatting>
  <conditionalFormatting sqref="E11">
    <cfRule type="cellIs" dxfId="34" priority="46" operator="lessThan">
      <formula>$E$12</formula>
    </cfRule>
  </conditionalFormatting>
  <conditionalFormatting sqref="E13">
    <cfRule type="cellIs" dxfId="33" priority="43" operator="lessThan">
      <formula>$E$14</formula>
    </cfRule>
  </conditionalFormatting>
  <conditionalFormatting sqref="E15">
    <cfRule type="cellIs" dxfId="32" priority="40" operator="lessThan">
      <formula>$E$16</formula>
    </cfRule>
  </conditionalFormatting>
  <conditionalFormatting sqref="E16">
    <cfRule type="cellIs" dxfId="31" priority="15" operator="lessThan">
      <formula>$D$16</formula>
    </cfRule>
  </conditionalFormatting>
  <conditionalFormatting sqref="F6">
    <cfRule type="cellIs" dxfId="30" priority="37" stopIfTrue="1" operator="lessThan">
      <formula>$E$6</formula>
    </cfRule>
  </conditionalFormatting>
  <conditionalFormatting sqref="F7">
    <cfRule type="cellIs" dxfId="29" priority="36" stopIfTrue="1" operator="lessThan">
      <formula>$E$7</formula>
    </cfRule>
  </conditionalFormatting>
  <conditionalFormatting sqref="F8">
    <cfRule type="cellIs" dxfId="28" priority="35" stopIfTrue="1" operator="lessThan">
      <formula>$E$8</formula>
    </cfRule>
  </conditionalFormatting>
  <conditionalFormatting sqref="F10">
    <cfRule type="cellIs" dxfId="27" priority="33" stopIfTrue="1" operator="lessThan">
      <formula>$E$10</formula>
    </cfRule>
  </conditionalFormatting>
  <conditionalFormatting sqref="F12">
    <cfRule type="cellIs" dxfId="26" priority="30" stopIfTrue="1" operator="lessThan">
      <formula>$E$12</formula>
    </cfRule>
  </conditionalFormatting>
  <conditionalFormatting sqref="F14">
    <cfRule type="cellIs" dxfId="25" priority="28" stopIfTrue="1" operator="lessThan">
      <formula>$E$14</formula>
    </cfRule>
  </conditionalFormatting>
  <conditionalFormatting sqref="F16">
    <cfRule type="cellIs" dxfId="24" priority="26" stopIfTrue="1" operator="lessThan">
      <formula>$E$16</formula>
    </cfRule>
  </conditionalFormatting>
  <conditionalFormatting sqref="F17">
    <cfRule type="cellIs" dxfId="23" priority="25" stopIfTrue="1" operator="lessThan">
      <formula>$E$17</formula>
    </cfRule>
  </conditionalFormatting>
  <conditionalFormatting sqref="F18">
    <cfRule type="cellIs" dxfId="22" priority="24" stopIfTrue="1" operator="lessThan">
      <formula>$E$18</formula>
    </cfRule>
  </conditionalFormatting>
  <conditionalFormatting sqref="F19">
    <cfRule type="cellIs" dxfId="21" priority="23" stopIfTrue="1" operator="lessThan">
      <formula>$E$19</formula>
    </cfRule>
  </conditionalFormatting>
  <conditionalFormatting sqref="I6">
    <cfRule type="cellIs" dxfId="20" priority="20" stopIfTrue="1" operator="lessThan">
      <formula>$H$6</formula>
    </cfRule>
  </conditionalFormatting>
  <conditionalFormatting sqref="I14">
    <cfRule type="cellIs" dxfId="19" priority="17" stopIfTrue="1" operator="lessThan">
      <formula>$H$14</formula>
    </cfRule>
  </conditionalFormatting>
  <conditionalFormatting sqref="I15">
    <cfRule type="cellIs" dxfId="18" priority="19" stopIfTrue="1" operator="lessThan">
      <formula>$H$15</formula>
    </cfRule>
  </conditionalFormatting>
  <conditionalFormatting sqref="I19">
    <cfRule type="cellIs" dxfId="17" priority="18" stopIfTrue="1" operator="lessThan">
      <formula>$H$19</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6"/>
    <pageSetUpPr fitToPage="1"/>
  </sheetPr>
  <dimension ref="A1:J19"/>
  <sheetViews>
    <sheetView workbookViewId="0">
      <selection activeCell="D7" sqref="D7"/>
    </sheetView>
  </sheetViews>
  <sheetFormatPr defaultColWidth="9.140625" defaultRowHeight="15" x14ac:dyDescent="0.25"/>
  <cols>
    <col min="1" max="1" width="9.140625" style="232"/>
    <col min="2" max="2" width="26.5703125" style="232" customWidth="1"/>
    <col min="3" max="3" width="14.85546875" style="232" customWidth="1"/>
    <col min="4" max="5" width="12.28515625" style="232" customWidth="1"/>
    <col min="6" max="6" width="12.85546875" style="232" customWidth="1"/>
    <col min="7" max="8" width="9.140625" style="232"/>
    <col min="9" max="9" width="15.28515625" style="232" customWidth="1"/>
    <col min="10" max="10" width="12.42578125" style="232" customWidth="1"/>
    <col min="11" max="16384" width="9.140625" style="232"/>
  </cols>
  <sheetData>
    <row r="1" spans="1:10" ht="43.5" customHeight="1" thickBot="1" x14ac:dyDescent="0.3">
      <c r="A1" s="923" t="s">
        <v>640</v>
      </c>
      <c r="B1" s="923"/>
      <c r="C1" s="923"/>
      <c r="D1" s="923"/>
      <c r="E1" s="923"/>
      <c r="F1" s="923"/>
    </row>
    <row r="2" spans="1:10" ht="30" customHeight="1" x14ac:dyDescent="0.25">
      <c r="A2" s="917" t="s">
        <v>523</v>
      </c>
      <c r="B2" s="855"/>
      <c r="C2" s="855" t="s">
        <v>521</v>
      </c>
      <c r="D2" s="853" t="s">
        <v>428</v>
      </c>
      <c r="E2" s="853"/>
      <c r="F2" s="857" t="s">
        <v>427</v>
      </c>
    </row>
    <row r="3" spans="1:10" ht="30" x14ac:dyDescent="0.25">
      <c r="A3" s="918"/>
      <c r="B3" s="856"/>
      <c r="C3" s="856"/>
      <c r="D3" s="481" t="s">
        <v>189</v>
      </c>
      <c r="E3" s="481" t="s">
        <v>190</v>
      </c>
      <c r="F3" s="858"/>
    </row>
    <row r="4" spans="1:10" ht="15.75" thickBot="1" x14ac:dyDescent="0.3">
      <c r="A4" s="921" t="s">
        <v>6</v>
      </c>
      <c r="B4" s="922"/>
      <c r="C4" s="516" t="s">
        <v>7</v>
      </c>
      <c r="D4" s="193">
        <v>1</v>
      </c>
      <c r="E4" s="193">
        <v>2</v>
      </c>
      <c r="F4" s="442">
        <v>3</v>
      </c>
    </row>
    <row r="5" spans="1:10" ht="15" customHeight="1" x14ac:dyDescent="0.25">
      <c r="A5" s="919" t="s">
        <v>192</v>
      </c>
      <c r="B5" s="920"/>
      <c r="C5" s="759" t="s">
        <v>15</v>
      </c>
      <c r="D5" s="260">
        <f>D6+D11+D12</f>
        <v>0</v>
      </c>
      <c r="E5" s="261">
        <f>E6+E11+E12</f>
        <v>0</v>
      </c>
      <c r="F5" s="262">
        <f>F6+F11+F12</f>
        <v>0</v>
      </c>
    </row>
    <row r="6" spans="1:10" ht="15" customHeight="1" x14ac:dyDescent="0.25">
      <c r="A6" s="919" t="s">
        <v>193</v>
      </c>
      <c r="B6" s="920"/>
      <c r="C6" s="759" t="s">
        <v>18</v>
      </c>
      <c r="D6" s="520">
        <f>D7+D8+D10</f>
        <v>0</v>
      </c>
      <c r="E6" s="517">
        <f>E7+E8+E10</f>
        <v>0</v>
      </c>
      <c r="F6" s="519">
        <f>F7+F8+F10</f>
        <v>0</v>
      </c>
    </row>
    <row r="7" spans="1:10" ht="15" customHeight="1" x14ac:dyDescent="0.25">
      <c r="A7" s="812" t="s">
        <v>541</v>
      </c>
      <c r="B7" s="518" t="s">
        <v>636</v>
      </c>
      <c r="C7" s="759" t="s">
        <v>27</v>
      </c>
      <c r="D7" s="231">
        <v>0</v>
      </c>
      <c r="E7" s="231">
        <v>0</v>
      </c>
      <c r="F7" s="231">
        <v>0</v>
      </c>
    </row>
    <row r="8" spans="1:10" ht="15" customHeight="1" x14ac:dyDescent="0.25">
      <c r="A8" s="812"/>
      <c r="B8" s="518" t="s">
        <v>637</v>
      </c>
      <c r="C8" s="759" t="s">
        <v>30</v>
      </c>
      <c r="D8" s="231">
        <v>0</v>
      </c>
      <c r="E8" s="231">
        <v>0</v>
      </c>
      <c r="F8" s="231">
        <v>0</v>
      </c>
    </row>
    <row r="9" spans="1:10" ht="15" customHeight="1" x14ac:dyDescent="0.25">
      <c r="A9" s="812"/>
      <c r="B9" s="518" t="s">
        <v>659</v>
      </c>
      <c r="C9" s="759" t="s">
        <v>31</v>
      </c>
      <c r="D9" s="231">
        <v>0</v>
      </c>
      <c r="E9" s="231">
        <v>0</v>
      </c>
      <c r="F9" s="231">
        <v>0</v>
      </c>
    </row>
    <row r="10" spans="1:10" ht="15" customHeight="1" x14ac:dyDescent="0.25">
      <c r="A10" s="812"/>
      <c r="B10" s="518" t="s">
        <v>638</v>
      </c>
      <c r="C10" s="759" t="s">
        <v>42</v>
      </c>
      <c r="D10" s="231">
        <v>0</v>
      </c>
      <c r="E10" s="231">
        <v>0</v>
      </c>
      <c r="F10" s="231">
        <v>0</v>
      </c>
      <c r="G10" s="916"/>
      <c r="H10" s="916"/>
      <c r="I10" s="916"/>
    </row>
    <row r="11" spans="1:10" ht="15" customHeight="1" x14ac:dyDescent="0.25">
      <c r="A11" s="919" t="s">
        <v>198</v>
      </c>
      <c r="B11" s="920"/>
      <c r="C11" s="759" t="s">
        <v>111</v>
      </c>
      <c r="D11" s="231">
        <v>0</v>
      </c>
      <c r="E11" s="231">
        <v>0</v>
      </c>
      <c r="F11" s="231">
        <v>0</v>
      </c>
      <c r="G11" s="916"/>
      <c r="H11" s="916"/>
      <c r="I11" s="916"/>
      <c r="J11" s="246"/>
    </row>
    <row r="12" spans="1:10" ht="15" customHeight="1" x14ac:dyDescent="0.25">
      <c r="A12" s="919" t="s">
        <v>199</v>
      </c>
      <c r="B12" s="920"/>
      <c r="C12" s="759" t="s">
        <v>112</v>
      </c>
      <c r="D12" s="231">
        <v>0</v>
      </c>
      <c r="E12" s="231">
        <v>0</v>
      </c>
      <c r="F12" s="231">
        <v>0</v>
      </c>
      <c r="I12" s="240"/>
    </row>
    <row r="13" spans="1:10" ht="15" customHeight="1" x14ac:dyDescent="0.25">
      <c r="A13" s="919" t="s">
        <v>200</v>
      </c>
      <c r="B13" s="920"/>
      <c r="C13" s="759" t="s">
        <v>114</v>
      </c>
      <c r="D13" s="271">
        <v>0</v>
      </c>
      <c r="E13" s="271">
        <v>0</v>
      </c>
      <c r="F13" s="271">
        <v>0</v>
      </c>
    </row>
    <row r="14" spans="1:10" ht="15" customHeight="1" thickBot="1" x14ac:dyDescent="0.3">
      <c r="A14" s="927" t="s">
        <v>201</v>
      </c>
      <c r="B14" s="928"/>
      <c r="C14" s="760" t="s">
        <v>113</v>
      </c>
      <c r="D14" s="272">
        <v>0</v>
      </c>
      <c r="E14" s="272">
        <v>0</v>
      </c>
      <c r="F14" s="272">
        <v>0</v>
      </c>
    </row>
    <row r="15" spans="1:10" ht="15.75" thickBot="1" x14ac:dyDescent="0.3">
      <c r="B15" s="239"/>
      <c r="C15" s="239"/>
    </row>
    <row r="16" spans="1:10" hidden="1" x14ac:dyDescent="0.25">
      <c r="B16" s="239"/>
      <c r="C16" s="263" t="s">
        <v>405</v>
      </c>
      <c r="D16" s="264">
        <f>D5+E5+F5</f>
        <v>0</v>
      </c>
      <c r="E16" s="265" t="s">
        <v>406</v>
      </c>
    </row>
    <row r="17" spans="2:6" ht="18.75" thickBot="1" x14ac:dyDescent="0.3">
      <c r="B17" s="208"/>
      <c r="E17" s="247" t="s">
        <v>80</v>
      </c>
      <c r="F17" s="248" t="s">
        <v>81</v>
      </c>
    </row>
    <row r="18" spans="2:6" ht="37.5" customHeight="1" thickBot="1" x14ac:dyDescent="0.3">
      <c r="B18" s="924" t="s">
        <v>660</v>
      </c>
      <c r="C18" s="925"/>
      <c r="D18" s="926"/>
      <c r="E18" s="432">
        <v>0</v>
      </c>
      <c r="F18" s="433">
        <v>0</v>
      </c>
    </row>
    <row r="19" spans="2:6" ht="18" x14ac:dyDescent="0.25">
      <c r="B19" s="826" t="s">
        <v>82</v>
      </c>
      <c r="C19" s="826"/>
      <c r="D19" s="826"/>
    </row>
  </sheetData>
  <sheetProtection algorithmName="SHA-512" hashValue="MG07WFuSqucj/XpnCn5aTgCIE+nqBliArBtS10uQcMVisuMsBMmshJcO5AgF8KfvxzdIzjZlBGxx9FcnZ8+G5g==" saltValue="x+eS9o91TxCKt7CTioWlAA==" spinCount="100000" sheet="1" selectLockedCells="1"/>
  <mergeCells count="17">
    <mergeCell ref="A1:F1"/>
    <mergeCell ref="B19:D19"/>
    <mergeCell ref="B18:D18"/>
    <mergeCell ref="A14:B14"/>
    <mergeCell ref="A13:B13"/>
    <mergeCell ref="A12:B12"/>
    <mergeCell ref="F2:F3"/>
    <mergeCell ref="G10:I10"/>
    <mergeCell ref="G11:I11"/>
    <mergeCell ref="C2:C3"/>
    <mergeCell ref="A2:B3"/>
    <mergeCell ref="A11:B11"/>
    <mergeCell ref="A6:B6"/>
    <mergeCell ref="A5:B5"/>
    <mergeCell ref="A4:B4"/>
    <mergeCell ref="A7:A10"/>
    <mergeCell ref="D2:E2"/>
  </mergeCells>
  <conditionalFormatting sqref="D5">
    <cfRule type="cellIs" dxfId="16" priority="14" stopIfTrue="1" operator="lessThan">
      <formula>$D$13+$D$14</formula>
    </cfRule>
  </conditionalFormatting>
  <conditionalFormatting sqref="D7:D14 D6:F6">
    <cfRule type="cellIs" dxfId="15" priority="34" operator="lessThan">
      <formula>0</formula>
    </cfRule>
  </conditionalFormatting>
  <conditionalFormatting sqref="D8">
    <cfRule type="cellIs" dxfId="14" priority="38" operator="lessThan">
      <formula>D$9</formula>
    </cfRule>
  </conditionalFormatting>
  <conditionalFormatting sqref="D13:D14">
    <cfRule type="cellIs" dxfId="13" priority="33" operator="greaterThan">
      <formula>$D$5</formula>
    </cfRule>
  </conditionalFormatting>
  <conditionalFormatting sqref="D6:F6">
    <cfRule type="cellIs" dxfId="12" priority="39" operator="lessThan">
      <formula>D$10</formula>
    </cfRule>
    <cfRule type="cellIs" dxfId="11" priority="40" operator="lessThan">
      <formula>D$9</formula>
    </cfRule>
    <cfRule type="cellIs" dxfId="10" priority="41" operator="lessThan">
      <formula>D$8</formula>
    </cfRule>
    <cfRule type="cellIs" dxfId="9" priority="42" operator="lessThan">
      <formula>D$7</formula>
    </cfRule>
  </conditionalFormatting>
  <conditionalFormatting sqref="E5">
    <cfRule type="cellIs" dxfId="8" priority="13" stopIfTrue="1" operator="lessThan">
      <formula>$E$13+$E$14</formula>
    </cfRule>
  </conditionalFormatting>
  <conditionalFormatting sqref="E13:E14">
    <cfRule type="cellIs" dxfId="7" priority="2" operator="greaterThan">
      <formula>$E$5</formula>
    </cfRule>
  </conditionalFormatting>
  <conditionalFormatting sqref="E7:F14">
    <cfRule type="cellIs" dxfId="6" priority="3" operator="lessThan">
      <formula>0</formula>
    </cfRule>
  </conditionalFormatting>
  <conditionalFormatting sqref="E8:F8">
    <cfRule type="cellIs" dxfId="5" priority="4" operator="lessThan">
      <formula>E$9</formula>
    </cfRule>
  </conditionalFormatting>
  <conditionalFormatting sqref="F5">
    <cfRule type="cellIs" dxfId="4" priority="12" stopIfTrue="1" operator="lessThan">
      <formula>$F$13+$F$14</formula>
    </cfRule>
  </conditionalFormatting>
  <conditionalFormatting sqref="F13:F14">
    <cfRule type="cellIs" dxfId="3" priority="1" operator="greaterThan">
      <formula>$F$5</formula>
    </cfRule>
  </conditionalFormatting>
  <pageMargins left="0.70866141732283472" right="0.70866141732283472" top="0.74803149606299213" bottom="0.74803149606299213" header="0.31496062992125984" footer="0.31496062992125984"/>
  <pageSetup paperSize="9"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39997558519241921"/>
    <pageSetUpPr fitToPage="1"/>
  </sheetPr>
  <dimension ref="A1:Q37"/>
  <sheetViews>
    <sheetView showWhiteSpace="0" zoomScale="70" zoomScaleNormal="85" zoomScalePageLayoutView="70" workbookViewId="0">
      <selection activeCell="A23" sqref="A23:I23"/>
    </sheetView>
  </sheetViews>
  <sheetFormatPr defaultColWidth="9.140625" defaultRowHeight="30" customHeight="1" x14ac:dyDescent="0.25"/>
  <cols>
    <col min="1" max="1" width="7.85546875" style="1" customWidth="1"/>
    <col min="2" max="2" width="14.140625" style="1" customWidth="1"/>
    <col min="3" max="3" width="11" style="1" customWidth="1"/>
    <col min="4" max="4" width="12.5703125" style="1" customWidth="1"/>
    <col min="5" max="5" width="5.7109375" style="1" customWidth="1"/>
    <col min="6" max="6" width="15.28515625" style="1" customWidth="1"/>
    <col min="7" max="7" width="10.42578125" style="1" customWidth="1"/>
    <col min="8" max="8" width="10.140625" style="1" customWidth="1"/>
    <col min="9" max="9" width="9.140625" style="1" customWidth="1"/>
    <col min="10" max="10" width="8.5703125" style="1" customWidth="1"/>
    <col min="11" max="11" width="10.42578125" style="1" customWidth="1"/>
    <col min="12" max="12" width="10.140625" style="1" customWidth="1"/>
    <col min="13" max="13" width="10.42578125" style="1" customWidth="1"/>
    <col min="14" max="15" width="9.140625" style="1"/>
    <col min="16" max="16" width="10.85546875" style="1" customWidth="1"/>
    <col min="17" max="17" width="10.42578125" style="1" customWidth="1"/>
    <col min="18" max="16384" width="9.140625" style="1"/>
  </cols>
  <sheetData>
    <row r="1" spans="1:17" ht="17.25" customHeight="1" x14ac:dyDescent="0.25">
      <c r="A1" s="959"/>
      <c r="B1" s="2"/>
      <c r="C1" s="2"/>
      <c r="D1" s="327"/>
      <c r="E1" s="948" t="s">
        <v>661</v>
      </c>
      <c r="F1" s="948"/>
      <c r="G1" s="948"/>
      <c r="H1" s="948"/>
      <c r="I1" s="948"/>
      <c r="J1" s="2"/>
      <c r="K1" s="2"/>
      <c r="L1" s="2"/>
    </row>
    <row r="2" spans="1:17" ht="18" customHeight="1" x14ac:dyDescent="0.25">
      <c r="A2" s="959"/>
      <c r="B2" s="2"/>
      <c r="D2" s="327"/>
      <c r="E2" s="948"/>
      <c r="F2" s="948"/>
      <c r="G2" s="948"/>
      <c r="H2" s="948"/>
      <c r="I2" s="948"/>
      <c r="L2" s="40"/>
    </row>
    <row r="3" spans="1:17" ht="15" customHeight="1" x14ac:dyDescent="0.25">
      <c r="A3" s="959"/>
      <c r="B3" s="2"/>
      <c r="D3" s="327"/>
      <c r="E3" s="948"/>
      <c r="F3" s="948"/>
      <c r="G3" s="948"/>
      <c r="H3" s="948"/>
      <c r="I3" s="948"/>
      <c r="L3" s="34"/>
    </row>
    <row r="4" spans="1:17" ht="30" customHeight="1" x14ac:dyDescent="0.25">
      <c r="A4" s="38"/>
      <c r="B4" s="2"/>
      <c r="F4" s="327"/>
      <c r="G4" s="327"/>
      <c r="H4" s="327"/>
      <c r="I4" s="327"/>
      <c r="L4" s="40"/>
      <c r="M4" s="162"/>
      <c r="N4" s="163"/>
      <c r="O4" s="163"/>
      <c r="P4" s="163"/>
      <c r="Q4" s="163"/>
    </row>
    <row r="5" spans="1:17" ht="16.5" customHeight="1" x14ac:dyDescent="0.25">
      <c r="A5" s="38"/>
      <c r="B5" s="2"/>
      <c r="D5" s="328"/>
      <c r="E5" s="328"/>
      <c r="F5" s="328"/>
      <c r="G5" s="328"/>
      <c r="H5" s="328"/>
      <c r="L5" s="34"/>
      <c r="M5" s="2"/>
      <c r="N5" s="2"/>
      <c r="O5" s="2"/>
      <c r="P5" s="2"/>
      <c r="Q5" s="2"/>
    </row>
    <row r="6" spans="1:17" ht="42" customHeight="1" x14ac:dyDescent="0.25">
      <c r="B6" s="960"/>
      <c r="C6" s="960"/>
      <c r="D6" s="960"/>
      <c r="E6" s="960"/>
      <c r="F6" s="960"/>
      <c r="G6" s="329"/>
      <c r="H6" s="329"/>
      <c r="I6" s="329"/>
      <c r="J6" s="326"/>
      <c r="K6" s="326"/>
      <c r="L6" s="326"/>
      <c r="M6" s="2"/>
      <c r="N6" s="2"/>
      <c r="O6" s="2"/>
      <c r="P6" s="2"/>
      <c r="Q6" s="2"/>
    </row>
    <row r="7" spans="1:17" ht="18.75" customHeight="1" x14ac:dyDescent="0.25">
      <c r="A7" s="957" t="s">
        <v>662</v>
      </c>
      <c r="B7" s="957"/>
      <c r="C7" s="957"/>
      <c r="D7" s="957"/>
      <c r="E7" s="957"/>
      <c r="F7" s="957"/>
      <c r="G7" s="957"/>
      <c r="H7" s="957"/>
      <c r="I7" s="957"/>
      <c r="J7" s="74"/>
      <c r="K7" s="74"/>
      <c r="L7" s="74"/>
      <c r="M7" s="74"/>
      <c r="N7" s="74"/>
      <c r="O7" s="74"/>
      <c r="P7" s="74"/>
      <c r="Q7" s="74"/>
    </row>
    <row r="8" spans="1:17" ht="19.5" customHeight="1" x14ac:dyDescent="0.25">
      <c r="A8" s="957" t="s">
        <v>739</v>
      </c>
      <c r="B8" s="957"/>
      <c r="C8" s="957"/>
      <c r="D8" s="957"/>
      <c r="E8" s="957"/>
      <c r="F8" s="957"/>
      <c r="G8" s="957"/>
      <c r="H8" s="957"/>
      <c r="I8" s="957"/>
      <c r="J8" s="74"/>
      <c r="K8" s="74"/>
      <c r="L8" s="74"/>
      <c r="M8" s="74"/>
      <c r="N8" s="74"/>
      <c r="O8" s="74"/>
      <c r="P8" s="74"/>
      <c r="Q8" s="74"/>
    </row>
    <row r="9" spans="1:17" ht="17.25" customHeight="1" x14ac:dyDescent="0.25">
      <c r="A9" s="958" t="s">
        <v>663</v>
      </c>
      <c r="B9" s="958"/>
      <c r="C9" s="958"/>
      <c r="D9" s="958"/>
      <c r="E9" s="958"/>
      <c r="F9" s="958"/>
      <c r="G9" s="958"/>
      <c r="H9" s="958"/>
      <c r="I9" s="958"/>
      <c r="J9" s="32"/>
      <c r="K9" s="32"/>
      <c r="L9" s="32"/>
      <c r="M9" s="32"/>
      <c r="N9" s="32"/>
      <c r="O9" s="32"/>
      <c r="P9" s="32"/>
      <c r="Q9" s="32"/>
    </row>
    <row r="10" spans="1:17" ht="38.25" customHeight="1" x14ac:dyDescent="0.25">
      <c r="A10" s="158"/>
      <c r="B10" s="158"/>
      <c r="C10" s="158"/>
      <c r="D10" s="158"/>
      <c r="E10" s="158"/>
      <c r="F10" s="158"/>
      <c r="G10" s="158"/>
      <c r="H10" s="158"/>
      <c r="I10" s="158"/>
      <c r="J10" s="32"/>
      <c r="K10" s="32"/>
      <c r="L10" s="32"/>
      <c r="M10" s="32"/>
      <c r="N10" s="32"/>
      <c r="O10" s="32"/>
      <c r="P10" s="32"/>
      <c r="Q10" s="32"/>
    </row>
    <row r="11" spans="1:17" ht="15" customHeight="1" x14ac:dyDescent="0.25">
      <c r="A11" s="2"/>
      <c r="C11" s="949">
        <f>INSTRUKCIJA!D16</f>
        <v>0</v>
      </c>
      <c r="D11" s="949"/>
      <c r="E11" s="4" t="s">
        <v>253</v>
      </c>
      <c r="F11" s="3"/>
      <c r="K11" s="2"/>
      <c r="L11" s="2"/>
      <c r="M11" s="2"/>
      <c r="N11" s="2"/>
      <c r="O11" s="2"/>
      <c r="P11" s="2"/>
      <c r="Q11" s="2"/>
    </row>
    <row r="12" spans="1:17" ht="21" customHeight="1" x14ac:dyDescent="0.25">
      <c r="A12" s="2"/>
      <c r="C12" s="950" t="s">
        <v>222</v>
      </c>
      <c r="D12" s="950"/>
      <c r="E12" s="2"/>
      <c r="F12" s="2"/>
      <c r="K12" s="2"/>
      <c r="L12" s="2"/>
      <c r="M12" s="2"/>
      <c r="N12" s="2"/>
      <c r="O12" s="2"/>
      <c r="P12" s="2"/>
      <c r="Q12" s="2"/>
    </row>
    <row r="13" spans="1:17" ht="54" customHeight="1" thickBot="1" x14ac:dyDescent="0.3">
      <c r="A13" s="2"/>
      <c r="C13" s="326"/>
      <c r="D13" s="326"/>
      <c r="E13" s="2"/>
      <c r="F13" s="2"/>
      <c r="K13" s="2"/>
      <c r="L13" s="2"/>
      <c r="M13" s="2"/>
      <c r="N13" s="2"/>
      <c r="O13" s="2"/>
      <c r="P13" s="2"/>
      <c r="Q13" s="2"/>
    </row>
    <row r="14" spans="1:17" ht="15.75" customHeight="1" x14ac:dyDescent="0.25">
      <c r="A14" s="951" t="s">
        <v>664</v>
      </c>
      <c r="B14" s="952"/>
      <c r="C14" s="952"/>
      <c r="D14" s="953"/>
      <c r="E14" s="2"/>
      <c r="F14" s="933" t="s">
        <v>667</v>
      </c>
      <c r="G14" s="933"/>
      <c r="H14" s="933"/>
      <c r="K14" s="2"/>
      <c r="L14" s="2"/>
      <c r="M14" s="2"/>
      <c r="N14" s="2"/>
      <c r="O14" s="2"/>
      <c r="P14" s="2"/>
      <c r="Q14" s="2"/>
    </row>
    <row r="15" spans="1:17" ht="18" customHeight="1" x14ac:dyDescent="0.25">
      <c r="A15" s="954">
        <f>INSTRUKCIJA!D15</f>
        <v>0</v>
      </c>
      <c r="B15" s="955"/>
      <c r="C15" s="955"/>
      <c r="D15" s="956"/>
      <c r="E15" s="2"/>
      <c r="F15" s="934" t="s">
        <v>668</v>
      </c>
      <c r="G15" s="934"/>
      <c r="H15" s="934"/>
      <c r="I15" s="934"/>
      <c r="K15" s="2"/>
      <c r="L15" s="2"/>
      <c r="M15" s="2"/>
      <c r="N15" s="2"/>
      <c r="O15" s="2"/>
      <c r="P15" s="2"/>
      <c r="Q15" s="2"/>
    </row>
    <row r="16" spans="1:17" ht="17.25" customHeight="1" x14ac:dyDescent="0.25">
      <c r="A16" s="941" t="s">
        <v>665</v>
      </c>
      <c r="B16" s="942"/>
      <c r="C16" s="943">
        <f>INSTRUKCIJA!D14</f>
        <v>0</v>
      </c>
      <c r="D16" s="944"/>
      <c r="E16" s="521"/>
      <c r="F16" s="935" t="s">
        <v>669</v>
      </c>
      <c r="G16" s="936"/>
      <c r="H16" s="936"/>
      <c r="I16" s="937"/>
    </row>
    <row r="17" spans="1:9" ht="15.75" customHeight="1" x14ac:dyDescent="0.25">
      <c r="A17" s="945" t="s">
        <v>666</v>
      </c>
      <c r="B17" s="946"/>
      <c r="C17" s="946"/>
      <c r="D17" s="947"/>
      <c r="E17" s="521"/>
      <c r="F17" s="521"/>
      <c r="G17" s="521"/>
      <c r="H17" s="521"/>
      <c r="I17" s="522"/>
    </row>
    <row r="18" spans="1:9" ht="26.25" customHeight="1" thickBot="1" x14ac:dyDescent="0.3">
      <c r="A18" s="930">
        <f>INSTRUKCIJA!D20</f>
        <v>0</v>
      </c>
      <c r="B18" s="931"/>
      <c r="C18" s="931"/>
      <c r="D18" s="932"/>
      <c r="E18" s="521"/>
      <c r="F18" s="938" t="s">
        <v>670</v>
      </c>
      <c r="G18" s="939"/>
      <c r="H18" s="939"/>
      <c r="I18" s="940"/>
    </row>
    <row r="19" spans="1:9" ht="13.5" customHeight="1" x14ac:dyDescent="0.25">
      <c r="A19" s="522"/>
      <c r="B19" s="522"/>
      <c r="C19" s="522"/>
      <c r="D19" s="522"/>
      <c r="E19" s="521"/>
      <c r="F19" s="522"/>
      <c r="G19" s="522"/>
      <c r="H19" s="522"/>
      <c r="I19" s="522"/>
    </row>
    <row r="20" spans="1:9" ht="13.5" customHeight="1" x14ac:dyDescent="0.25">
      <c r="A20" s="522"/>
      <c r="B20" s="522"/>
      <c r="C20" s="522"/>
      <c r="D20" s="522"/>
      <c r="E20" s="521"/>
      <c r="F20" s="522"/>
      <c r="G20" s="522"/>
      <c r="H20" s="522"/>
      <c r="I20" s="522"/>
    </row>
    <row r="21" spans="1:9" ht="13.5" customHeight="1" x14ac:dyDescent="0.25">
      <c r="A21" s="523"/>
      <c r="B21" s="524"/>
      <c r="C21" s="525"/>
      <c r="D21" s="525"/>
      <c r="E21" s="525"/>
      <c r="F21" s="525"/>
      <c r="G21" s="525"/>
      <c r="H21" s="525"/>
      <c r="I21" s="525"/>
    </row>
    <row r="22" spans="1:9" ht="30" customHeight="1" x14ac:dyDescent="0.25">
      <c r="A22" s="521"/>
      <c r="B22" s="526"/>
      <c r="C22" s="527"/>
      <c r="D22" s="527"/>
      <c r="E22" s="527"/>
      <c r="F22" s="527"/>
      <c r="G22" s="527"/>
      <c r="H22" s="527"/>
      <c r="I22" s="527"/>
    </row>
    <row r="23" spans="1:9" ht="71.25" customHeight="1" x14ac:dyDescent="0.25">
      <c r="A23" s="929" t="s">
        <v>671</v>
      </c>
      <c r="B23" s="929"/>
      <c r="C23" s="929"/>
      <c r="D23" s="929"/>
      <c r="E23" s="929"/>
      <c r="F23" s="929"/>
      <c r="G23" s="929"/>
      <c r="H23" s="929"/>
      <c r="I23" s="929"/>
    </row>
    <row r="24" spans="1:9" ht="19.5" customHeight="1" x14ac:dyDescent="0.25">
      <c r="A24" s="521"/>
      <c r="B24" s="521"/>
      <c r="C24" s="521"/>
      <c r="D24" s="521"/>
      <c r="E24" s="521"/>
      <c r="F24" s="521"/>
      <c r="G24" s="521"/>
      <c r="H24" s="521"/>
      <c r="I24" s="521"/>
    </row>
    <row r="25" spans="1:9" ht="27.75" customHeight="1" x14ac:dyDescent="0.25">
      <c r="A25" s="521"/>
      <c r="B25" s="521"/>
      <c r="C25" s="521"/>
      <c r="D25" s="521"/>
      <c r="E25" s="521"/>
      <c r="F25" s="521"/>
      <c r="G25" s="521"/>
      <c r="H25" s="521"/>
      <c r="I25" s="521"/>
    </row>
    <row r="26" spans="1:9" ht="24.75" customHeight="1" x14ac:dyDescent="0.25">
      <c r="A26" s="521"/>
      <c r="B26" s="529"/>
      <c r="C26" s="527"/>
      <c r="D26" s="527"/>
      <c r="E26" s="530"/>
      <c r="F26" s="527"/>
      <c r="G26" s="527"/>
      <c r="H26" s="527"/>
      <c r="I26" s="527"/>
    </row>
    <row r="27" spans="1:9" ht="15" customHeight="1" x14ac:dyDescent="0.25">
      <c r="A27" s="521"/>
      <c r="B27" s="529"/>
      <c r="C27" s="527"/>
      <c r="D27" s="527"/>
      <c r="E27" s="530"/>
      <c r="F27" s="527"/>
      <c r="G27" s="527"/>
      <c r="H27" s="527"/>
      <c r="I27" s="527"/>
    </row>
    <row r="28" spans="1:9" ht="15.75" customHeight="1" x14ac:dyDescent="0.25">
      <c r="A28" s="521"/>
      <c r="B28" s="529"/>
      <c r="C28" s="527"/>
      <c r="D28" s="527"/>
      <c r="E28" s="527"/>
      <c r="F28" s="527"/>
      <c r="G28" s="527"/>
      <c r="H28" s="527"/>
      <c r="I28" s="527"/>
    </row>
    <row r="29" spans="1:9" ht="15.75" customHeight="1" x14ac:dyDescent="0.25">
      <c r="A29" s="521"/>
      <c r="B29" s="528"/>
      <c r="C29" s="527"/>
      <c r="D29" s="527"/>
      <c r="E29" s="527"/>
      <c r="F29" s="527"/>
      <c r="G29" s="527"/>
      <c r="H29" s="527"/>
      <c r="I29" s="527"/>
    </row>
    <row r="30" spans="1:9" ht="15.75" customHeight="1" x14ac:dyDescent="0.25">
      <c r="A30" s="521"/>
      <c r="B30" s="528"/>
      <c r="C30" s="527"/>
      <c r="D30" s="527"/>
      <c r="E30" s="527"/>
      <c r="F30" s="527"/>
      <c r="G30" s="527"/>
      <c r="H30" s="527"/>
      <c r="I30" s="527"/>
    </row>
    <row r="31" spans="1:9" ht="16.5" customHeight="1" x14ac:dyDescent="0.25">
      <c r="A31" s="521"/>
      <c r="B31" s="528"/>
      <c r="C31" s="527"/>
      <c r="D31" s="527"/>
      <c r="E31" s="527"/>
      <c r="F31" s="527"/>
      <c r="G31" s="527"/>
      <c r="H31" s="527"/>
      <c r="I31" s="527"/>
    </row>
    <row r="32" spans="1:9" ht="15.75" customHeight="1" x14ac:dyDescent="0.25">
      <c r="A32" s="521"/>
      <c r="B32" s="528"/>
      <c r="C32" s="527"/>
      <c r="D32" s="527"/>
      <c r="E32" s="527"/>
      <c r="F32" s="527"/>
      <c r="G32" s="527"/>
      <c r="H32" s="527"/>
      <c r="I32" s="527"/>
    </row>
    <row r="33" spans="1:9" ht="31.5" customHeight="1" x14ac:dyDescent="0.25">
      <c r="A33" s="521"/>
      <c r="B33" s="528"/>
      <c r="C33" s="527"/>
      <c r="D33" s="527"/>
      <c r="E33" s="527"/>
      <c r="F33" s="527"/>
      <c r="G33" s="527"/>
      <c r="H33" s="527"/>
      <c r="I33" s="527"/>
    </row>
    <row r="34" spans="1:9" ht="18.75" customHeight="1" x14ac:dyDescent="0.25">
      <c r="A34" s="521"/>
      <c r="B34" s="528"/>
      <c r="C34" s="527"/>
      <c r="D34" s="527"/>
      <c r="E34" s="527"/>
      <c r="F34" s="527"/>
      <c r="G34" s="527"/>
      <c r="H34" s="527"/>
      <c r="I34" s="527"/>
    </row>
    <row r="35" spans="1:9" ht="39.75" customHeight="1" x14ac:dyDescent="0.25">
      <c r="A35" s="521"/>
      <c r="B35" s="528"/>
      <c r="C35" s="527"/>
      <c r="D35" s="527"/>
      <c r="E35" s="527"/>
      <c r="F35" s="527"/>
      <c r="G35" s="527"/>
      <c r="H35" s="527"/>
      <c r="I35" s="527"/>
    </row>
    <row r="36" spans="1:9" ht="14.25" customHeight="1" x14ac:dyDescent="0.25">
      <c r="A36" s="521"/>
      <c r="B36" s="528"/>
      <c r="C36" s="527"/>
      <c r="D36" s="527"/>
      <c r="E36" s="527"/>
      <c r="F36" s="527"/>
      <c r="G36" s="527"/>
      <c r="H36" s="527"/>
      <c r="I36" s="527"/>
    </row>
    <row r="37" spans="1:9" ht="30" customHeight="1" x14ac:dyDescent="0.25">
      <c r="A37" s="521"/>
      <c r="B37" s="528"/>
      <c r="C37" s="527"/>
      <c r="D37" s="527"/>
      <c r="E37" s="527"/>
      <c r="F37" s="527"/>
      <c r="G37" s="527"/>
      <c r="H37" s="527"/>
      <c r="I37" s="527"/>
    </row>
  </sheetData>
  <sheetProtection algorithmName="SHA-512" hashValue="MDJapOlS/oMzXIarAp1FoALAZw+B/qBrgIRgGTXiuX6vXFz0mCrgg4L2e2dmaGxZ/a7uuHa8SVQbsinDvd69hw==" saltValue="U8ku0G7+9jdknGf/lpl/Pw==" spinCount="100000" sheet="1" selectLockedCells="1"/>
  <mergeCells count="19">
    <mergeCell ref="E1:I3"/>
    <mergeCell ref="C11:D11"/>
    <mergeCell ref="C12:D12"/>
    <mergeCell ref="A14:D14"/>
    <mergeCell ref="A15:D15"/>
    <mergeCell ref="A7:I7"/>
    <mergeCell ref="A8:I8"/>
    <mergeCell ref="A9:I9"/>
    <mergeCell ref="A1:A3"/>
    <mergeCell ref="B6:F6"/>
    <mergeCell ref="A23:I23"/>
    <mergeCell ref="A18:D18"/>
    <mergeCell ref="F14:H14"/>
    <mergeCell ref="F15:I15"/>
    <mergeCell ref="F16:I16"/>
    <mergeCell ref="F18:I18"/>
    <mergeCell ref="A16:B16"/>
    <mergeCell ref="C16:D16"/>
    <mergeCell ref="A17:D17"/>
  </mergeCells>
  <printOptions horizontalCentered="1"/>
  <pageMargins left="0.23622047244094491" right="0.23622047244094491" top="0.35433070866141736" bottom="0.35433070866141736" header="0.31496062992125984" footer="0.31496062992125984"/>
  <pageSetup paperSize="9" fitToHeight="2"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39997558519241921"/>
    <pageSetUpPr fitToPage="1"/>
  </sheetPr>
  <dimension ref="A1:T38"/>
  <sheetViews>
    <sheetView zoomScale="55" zoomScaleNormal="70" zoomScalePageLayoutView="55" workbookViewId="0">
      <selection activeCell="J10" sqref="J10"/>
    </sheetView>
  </sheetViews>
  <sheetFormatPr defaultRowHeight="15" x14ac:dyDescent="0.25"/>
  <cols>
    <col min="2" max="2" width="28.140625" customWidth="1"/>
    <col min="3" max="3" width="6.28515625" style="12" customWidth="1"/>
    <col min="4" max="4" width="11.42578125" customWidth="1"/>
    <col min="5" max="5" width="12.140625" customWidth="1"/>
    <col min="6" max="6" width="10.85546875" customWidth="1"/>
    <col min="7" max="7" width="14.42578125" customWidth="1"/>
    <col min="8" max="8" width="10.7109375" customWidth="1"/>
    <col min="9" max="9" width="11.42578125" customWidth="1"/>
    <col min="10" max="10" width="9.7109375" customWidth="1"/>
    <col min="11" max="11" width="12.42578125" style="13" customWidth="1"/>
    <col min="12" max="12" width="14.42578125" style="13" customWidth="1"/>
    <col min="13" max="14" width="11.42578125" style="13" customWidth="1"/>
    <col min="15" max="15" width="11.7109375" style="13" customWidth="1"/>
    <col min="16" max="17" width="11.42578125" style="13" customWidth="1"/>
    <col min="18" max="18" width="12.28515625" style="13" customWidth="1"/>
    <col min="20" max="20" width="11.140625" bestFit="1" customWidth="1"/>
  </cols>
  <sheetData>
    <row r="1" spans="1:20" ht="75" customHeight="1" x14ac:dyDescent="0.25">
      <c r="A1" s="776" t="s">
        <v>514</v>
      </c>
      <c r="B1" s="776"/>
      <c r="C1" s="776"/>
      <c r="D1" s="776"/>
      <c r="E1" s="776"/>
      <c r="F1" s="776"/>
      <c r="G1" s="776"/>
      <c r="H1" s="776"/>
      <c r="I1" s="776"/>
      <c r="J1" s="776"/>
      <c r="K1" s="776"/>
      <c r="L1" s="776"/>
      <c r="M1" s="776"/>
      <c r="N1" s="776"/>
      <c r="O1" s="776"/>
      <c r="P1" s="776"/>
      <c r="Q1" s="776"/>
      <c r="R1" s="776"/>
    </row>
    <row r="2" spans="1:20" ht="18" customHeight="1" thickBot="1" x14ac:dyDescent="0.3">
      <c r="A2" t="s">
        <v>515</v>
      </c>
      <c r="B2" s="435"/>
      <c r="C2" s="436"/>
      <c r="D2" s="436"/>
      <c r="E2" s="436"/>
      <c r="F2" s="436"/>
      <c r="G2" s="436"/>
      <c r="H2" s="436"/>
      <c r="I2" s="436"/>
      <c r="J2" s="436"/>
      <c r="K2" s="436"/>
      <c r="L2" s="436"/>
      <c r="M2" s="436"/>
      <c r="N2" s="436"/>
      <c r="O2" s="436"/>
      <c r="P2" s="436"/>
      <c r="Q2" s="436"/>
      <c r="R2" s="436"/>
    </row>
    <row r="3" spans="1:20" ht="15" customHeight="1" x14ac:dyDescent="0.25">
      <c r="A3" s="784" t="s">
        <v>0</v>
      </c>
      <c r="B3" s="782"/>
      <c r="C3" s="782" t="s">
        <v>511</v>
      </c>
      <c r="D3" s="782" t="s">
        <v>512</v>
      </c>
      <c r="E3" s="782"/>
      <c r="F3" s="782"/>
      <c r="G3" s="782"/>
      <c r="H3" s="782"/>
      <c r="I3" s="782"/>
      <c r="J3" s="782"/>
      <c r="K3" s="782"/>
      <c r="L3" s="782"/>
      <c r="M3" s="782" t="s">
        <v>513</v>
      </c>
      <c r="N3" s="782"/>
      <c r="O3" s="782"/>
      <c r="P3" s="782"/>
      <c r="Q3" s="782"/>
      <c r="R3" s="786"/>
    </row>
    <row r="4" spans="1:20" ht="25.5" customHeight="1" x14ac:dyDescent="0.25">
      <c r="A4" s="785"/>
      <c r="B4" s="783"/>
      <c r="C4" s="783"/>
      <c r="D4" s="783" t="s">
        <v>2</v>
      </c>
      <c r="E4" s="783" t="s">
        <v>3</v>
      </c>
      <c r="F4" s="783" t="s">
        <v>496</v>
      </c>
      <c r="G4" s="783" t="s">
        <v>407</v>
      </c>
      <c r="H4" s="783" t="s">
        <v>5</v>
      </c>
      <c r="I4" s="783" t="s">
        <v>4</v>
      </c>
      <c r="J4" s="783"/>
      <c r="K4" s="783" t="s">
        <v>11</v>
      </c>
      <c r="L4" s="783" t="s">
        <v>217</v>
      </c>
      <c r="M4" s="783" t="s">
        <v>2</v>
      </c>
      <c r="N4" s="783" t="s">
        <v>12</v>
      </c>
      <c r="O4" s="783" t="s">
        <v>13</v>
      </c>
      <c r="P4" s="783" t="s">
        <v>5</v>
      </c>
      <c r="Q4" s="783" t="s">
        <v>14</v>
      </c>
      <c r="R4" s="787" t="s">
        <v>216</v>
      </c>
    </row>
    <row r="5" spans="1:20" ht="53.25" customHeight="1" x14ac:dyDescent="0.25">
      <c r="A5" s="785"/>
      <c r="B5" s="783"/>
      <c r="C5" s="783"/>
      <c r="D5" s="783"/>
      <c r="E5" s="783"/>
      <c r="F5" s="783"/>
      <c r="G5" s="783"/>
      <c r="H5" s="783"/>
      <c r="I5" s="437" t="s">
        <v>9</v>
      </c>
      <c r="J5" s="437" t="s">
        <v>10</v>
      </c>
      <c r="K5" s="783"/>
      <c r="L5" s="783"/>
      <c r="M5" s="783"/>
      <c r="N5" s="783"/>
      <c r="O5" s="783"/>
      <c r="P5" s="783"/>
      <c r="Q5" s="783"/>
      <c r="R5" s="787"/>
    </row>
    <row r="6" spans="1:20" ht="34.5" customHeight="1" thickBot="1" x14ac:dyDescent="0.3">
      <c r="A6" s="785" t="s">
        <v>6</v>
      </c>
      <c r="B6" s="783"/>
      <c r="C6" s="437" t="s">
        <v>7</v>
      </c>
      <c r="D6" s="434">
        <v>1</v>
      </c>
      <c r="E6" s="434">
        <v>2</v>
      </c>
      <c r="F6" s="434">
        <v>3</v>
      </c>
      <c r="G6" s="434">
        <v>4</v>
      </c>
      <c r="H6" s="434">
        <v>5</v>
      </c>
      <c r="I6" s="434">
        <v>6</v>
      </c>
      <c r="J6" s="434">
        <v>7</v>
      </c>
      <c r="K6" s="434">
        <v>8</v>
      </c>
      <c r="L6" s="434">
        <v>9</v>
      </c>
      <c r="M6" s="434">
        <v>10</v>
      </c>
      <c r="N6" s="434">
        <v>11</v>
      </c>
      <c r="O6" s="434">
        <v>12</v>
      </c>
      <c r="P6" s="434">
        <v>13</v>
      </c>
      <c r="Q6" s="434">
        <v>14</v>
      </c>
      <c r="R6" s="450">
        <v>15</v>
      </c>
    </row>
    <row r="7" spans="1:20" ht="34.5" customHeight="1" x14ac:dyDescent="0.25">
      <c r="A7" s="777" t="s">
        <v>641</v>
      </c>
      <c r="B7" s="778"/>
      <c r="C7" s="445" t="s">
        <v>15</v>
      </c>
      <c r="D7" s="532">
        <f>I!D7</f>
        <v>0</v>
      </c>
      <c r="E7" s="533">
        <f>I!E7</f>
        <v>0</v>
      </c>
      <c r="F7" s="533">
        <f>I!F7</f>
        <v>0</v>
      </c>
      <c r="G7" s="533">
        <f>I!G7</f>
        <v>0</v>
      </c>
      <c r="H7" s="533">
        <f>I!H7</f>
        <v>0</v>
      </c>
      <c r="I7" s="533">
        <f>I!I7</f>
        <v>0</v>
      </c>
      <c r="J7" s="533">
        <f>I!J7</f>
        <v>0</v>
      </c>
      <c r="K7" s="533">
        <f>I!K7</f>
        <v>0</v>
      </c>
      <c r="L7" s="533">
        <f>I!L7</f>
        <v>0</v>
      </c>
      <c r="M7" s="533">
        <f>I!M7</f>
        <v>0</v>
      </c>
      <c r="N7" s="533">
        <f>I!N7</f>
        <v>0</v>
      </c>
      <c r="O7" s="533">
        <f>I!O7</f>
        <v>0</v>
      </c>
      <c r="P7" s="533">
        <f>I!P7</f>
        <v>0</v>
      </c>
      <c r="Q7" s="533">
        <f>I!Q7</f>
        <v>0</v>
      </c>
      <c r="R7" s="535">
        <f>I!R7</f>
        <v>0</v>
      </c>
    </row>
    <row r="8" spans="1:20" ht="35.25" customHeight="1" x14ac:dyDescent="0.25">
      <c r="A8" s="779" t="s">
        <v>500</v>
      </c>
      <c r="B8" s="443" t="s">
        <v>501</v>
      </c>
      <c r="C8" s="445" t="s">
        <v>16</v>
      </c>
      <c r="D8" s="536">
        <f>I!D8</f>
        <v>0</v>
      </c>
      <c r="E8" s="534">
        <f>I!E8</f>
        <v>0</v>
      </c>
      <c r="F8" s="534">
        <f>I!F8</f>
        <v>0</v>
      </c>
      <c r="G8" s="534">
        <f>I!G8</f>
        <v>0</v>
      </c>
      <c r="H8" s="534">
        <f>I!H8</f>
        <v>0</v>
      </c>
      <c r="I8" s="534">
        <f>I!I8</f>
        <v>0</v>
      </c>
      <c r="J8" s="534">
        <f>I!J8</f>
        <v>0</v>
      </c>
      <c r="K8" s="534">
        <f>I!K8</f>
        <v>0</v>
      </c>
      <c r="L8" s="534">
        <f>I!L8</f>
        <v>0</v>
      </c>
      <c r="M8" s="534">
        <f>I!M8</f>
        <v>0</v>
      </c>
      <c r="N8" s="534">
        <f>I!N8</f>
        <v>0</v>
      </c>
      <c r="O8" s="534">
        <f>I!O8</f>
        <v>0</v>
      </c>
      <c r="P8" s="534">
        <f>I!P8</f>
        <v>0</v>
      </c>
      <c r="Q8" s="534">
        <f>I!Q8</f>
        <v>0</v>
      </c>
      <c r="R8" s="537">
        <f>I!R8</f>
        <v>0</v>
      </c>
    </row>
    <row r="9" spans="1:20" ht="20.45" customHeight="1" x14ac:dyDescent="0.25">
      <c r="A9" s="779"/>
      <c r="B9" s="443" t="s">
        <v>518</v>
      </c>
      <c r="C9" s="445" t="s">
        <v>17</v>
      </c>
      <c r="D9" s="536">
        <f>I!D9</f>
        <v>0</v>
      </c>
      <c r="E9" s="534">
        <f>I!E9</f>
        <v>0</v>
      </c>
      <c r="F9" s="534">
        <f>I!F9</f>
        <v>0</v>
      </c>
      <c r="G9" s="534">
        <f>I!G9</f>
        <v>0</v>
      </c>
      <c r="H9" s="534">
        <f>I!H9</f>
        <v>0</v>
      </c>
      <c r="I9" s="534">
        <f>I!I9</f>
        <v>0</v>
      </c>
      <c r="J9" s="534">
        <f>I!J9</f>
        <v>0</v>
      </c>
      <c r="K9" s="534">
        <f>I!K9</f>
        <v>0</v>
      </c>
      <c r="L9" s="534">
        <f>I!L9</f>
        <v>0</v>
      </c>
      <c r="M9" s="534">
        <f>I!M9</f>
        <v>0</v>
      </c>
      <c r="N9" s="534">
        <f>I!N9</f>
        <v>0</v>
      </c>
      <c r="O9" s="534">
        <f>I!O9</f>
        <v>0</v>
      </c>
      <c r="P9" s="534">
        <f>I!P9</f>
        <v>0</v>
      </c>
      <c r="Q9" s="534">
        <f>I!Q9</f>
        <v>0</v>
      </c>
      <c r="R9" s="537">
        <f>I!R9</f>
        <v>0</v>
      </c>
    </row>
    <row r="10" spans="1:20" ht="51" customHeight="1" x14ac:dyDescent="0.25">
      <c r="A10" s="780" t="s">
        <v>642</v>
      </c>
      <c r="B10" s="781"/>
      <c r="C10" s="445" t="s">
        <v>18</v>
      </c>
      <c r="D10" s="536">
        <f>I!D10</f>
        <v>0</v>
      </c>
      <c r="E10" s="534">
        <f>I!E10</f>
        <v>0</v>
      </c>
      <c r="F10" s="534">
        <f>I!F10</f>
        <v>0</v>
      </c>
      <c r="G10" s="534">
        <f>I!G10</f>
        <v>0</v>
      </c>
      <c r="H10" s="534">
        <f>I!H10</f>
        <v>0</v>
      </c>
      <c r="I10" s="534">
        <f>I!I10</f>
        <v>0</v>
      </c>
      <c r="J10" s="534">
        <f>I!J10</f>
        <v>0</v>
      </c>
      <c r="K10" s="534">
        <f>I!K10</f>
        <v>0</v>
      </c>
      <c r="L10" s="534">
        <f>I!L10</f>
        <v>0</v>
      </c>
      <c r="M10" s="534">
        <f>I!M10</f>
        <v>0</v>
      </c>
      <c r="N10" s="534">
        <f>I!N10</f>
        <v>0</v>
      </c>
      <c r="O10" s="534">
        <f>I!O10</f>
        <v>0</v>
      </c>
      <c r="P10" s="534">
        <f>I!P10</f>
        <v>0</v>
      </c>
      <c r="Q10" s="534">
        <f>I!Q10</f>
        <v>0</v>
      </c>
      <c r="R10" s="537">
        <f>I!R10</f>
        <v>0</v>
      </c>
      <c r="T10" s="207"/>
    </row>
    <row r="11" spans="1:20" ht="20.25" customHeight="1" x14ac:dyDescent="0.25">
      <c r="A11" s="779" t="s">
        <v>500</v>
      </c>
      <c r="B11" s="444" t="s">
        <v>502</v>
      </c>
      <c r="C11" s="445" t="s">
        <v>19</v>
      </c>
      <c r="D11" s="536">
        <f>I!D11</f>
        <v>0</v>
      </c>
      <c r="E11" s="534">
        <f>I!E11</f>
        <v>0</v>
      </c>
      <c r="F11" s="353"/>
      <c r="G11" s="534">
        <f>I!G11</f>
        <v>0</v>
      </c>
      <c r="H11" s="534">
        <f>I!H11</f>
        <v>0</v>
      </c>
      <c r="I11" s="534">
        <f>I!I11</f>
        <v>0</v>
      </c>
      <c r="J11" s="534">
        <f>I!J11</f>
        <v>0</v>
      </c>
      <c r="K11" s="534">
        <f>I!K11</f>
        <v>0</v>
      </c>
      <c r="L11" s="534">
        <f>I!L11</f>
        <v>0</v>
      </c>
      <c r="M11" s="353"/>
      <c r="N11" s="353"/>
      <c r="O11" s="353"/>
      <c r="P11" s="353"/>
      <c r="Q11" s="353"/>
      <c r="R11" s="354"/>
    </row>
    <row r="12" spans="1:20" ht="20.45" customHeight="1" x14ac:dyDescent="0.25">
      <c r="A12" s="779"/>
      <c r="B12" s="444" t="s">
        <v>503</v>
      </c>
      <c r="C12" s="445" t="s">
        <v>20</v>
      </c>
      <c r="D12" s="536">
        <f>I!D12</f>
        <v>0</v>
      </c>
      <c r="E12" s="534">
        <f>I!E12</f>
        <v>0</v>
      </c>
      <c r="F12" s="353"/>
      <c r="G12" s="534">
        <f>I!G12</f>
        <v>0</v>
      </c>
      <c r="H12" s="534">
        <f>I!H12</f>
        <v>0</v>
      </c>
      <c r="I12" s="534">
        <f>I!I12</f>
        <v>0</v>
      </c>
      <c r="J12" s="534">
        <f>I!J12</f>
        <v>0</v>
      </c>
      <c r="K12" s="534">
        <f>I!K12</f>
        <v>0</v>
      </c>
      <c r="L12" s="534">
        <f>I!L12</f>
        <v>0</v>
      </c>
      <c r="M12" s="353"/>
      <c r="N12" s="353"/>
      <c r="O12" s="353"/>
      <c r="P12" s="353"/>
      <c r="Q12" s="353"/>
      <c r="R12" s="354"/>
    </row>
    <row r="13" spans="1:20" ht="20.45" customHeight="1" x14ac:dyDescent="0.25">
      <c r="A13" s="779"/>
      <c r="B13" s="444" t="s">
        <v>504</v>
      </c>
      <c r="C13" s="445" t="s">
        <v>21</v>
      </c>
      <c r="D13" s="536">
        <f>I!D13</f>
        <v>0</v>
      </c>
      <c r="E13" s="534">
        <f>I!E13</f>
        <v>0</v>
      </c>
      <c r="F13" s="534">
        <f>I!F13</f>
        <v>0</v>
      </c>
      <c r="G13" s="534">
        <f>I!G13</f>
        <v>0</v>
      </c>
      <c r="H13" s="534">
        <f>I!H13</f>
        <v>0</v>
      </c>
      <c r="I13" s="534">
        <f>I!I13</f>
        <v>0</v>
      </c>
      <c r="J13" s="534">
        <f>I!J13</f>
        <v>0</v>
      </c>
      <c r="K13" s="534">
        <f>I!K13</f>
        <v>0</v>
      </c>
      <c r="L13" s="534">
        <f>I!L13</f>
        <v>0</v>
      </c>
      <c r="M13" s="534">
        <f>I!M13</f>
        <v>0</v>
      </c>
      <c r="N13" s="534">
        <f>I!N13</f>
        <v>0</v>
      </c>
      <c r="O13" s="534">
        <f>I!O13</f>
        <v>0</v>
      </c>
      <c r="P13" s="534">
        <f>I!P13</f>
        <v>0</v>
      </c>
      <c r="Q13" s="534">
        <f>I!Q13</f>
        <v>0</v>
      </c>
      <c r="R13" s="537">
        <f>I!R13</f>
        <v>0</v>
      </c>
    </row>
    <row r="14" spans="1:20" ht="20.45" customHeight="1" x14ac:dyDescent="0.25">
      <c r="A14" s="779"/>
      <c r="B14" s="444" t="s">
        <v>505</v>
      </c>
      <c r="C14" s="445" t="s">
        <v>22</v>
      </c>
      <c r="D14" s="536">
        <f>I!D14</f>
        <v>0</v>
      </c>
      <c r="E14" s="534">
        <f>I!E14</f>
        <v>0</v>
      </c>
      <c r="F14" s="534">
        <f>I!F14</f>
        <v>0</v>
      </c>
      <c r="G14" s="534">
        <f>I!G14</f>
        <v>0</v>
      </c>
      <c r="H14" s="534">
        <f>I!H14</f>
        <v>0</v>
      </c>
      <c r="I14" s="534">
        <f>I!I14</f>
        <v>0</v>
      </c>
      <c r="J14" s="534">
        <f>I!J14</f>
        <v>0</v>
      </c>
      <c r="K14" s="534">
        <f>I!K14</f>
        <v>0</v>
      </c>
      <c r="L14" s="534">
        <f>I!L14</f>
        <v>0</v>
      </c>
      <c r="M14" s="534">
        <f>I!M14</f>
        <v>0</v>
      </c>
      <c r="N14" s="534">
        <f>I!N14</f>
        <v>0</v>
      </c>
      <c r="O14" s="534">
        <f>I!O14</f>
        <v>0</v>
      </c>
      <c r="P14" s="534">
        <f>I!P14</f>
        <v>0</v>
      </c>
      <c r="Q14" s="534">
        <f>I!Q14</f>
        <v>0</v>
      </c>
      <c r="R14" s="537">
        <f>I!R14</f>
        <v>0</v>
      </c>
    </row>
    <row r="15" spans="1:20" ht="20.45" customHeight="1" x14ac:dyDescent="0.25">
      <c r="A15" s="779"/>
      <c r="B15" s="444" t="s">
        <v>506</v>
      </c>
      <c r="C15" s="445" t="s">
        <v>23</v>
      </c>
      <c r="D15" s="536">
        <f>I!D15</f>
        <v>0</v>
      </c>
      <c r="E15" s="534">
        <f>I!E15</f>
        <v>0</v>
      </c>
      <c r="F15" s="534">
        <f>I!F15</f>
        <v>0</v>
      </c>
      <c r="G15" s="534">
        <f>I!G15</f>
        <v>0</v>
      </c>
      <c r="H15" s="534">
        <f>I!H15</f>
        <v>0</v>
      </c>
      <c r="I15" s="534">
        <f>I!I15</f>
        <v>0</v>
      </c>
      <c r="J15" s="534">
        <f>I!J15</f>
        <v>0</v>
      </c>
      <c r="K15" s="534">
        <f>I!K15</f>
        <v>0</v>
      </c>
      <c r="L15" s="534">
        <f>I!L15</f>
        <v>0</v>
      </c>
      <c r="M15" s="534">
        <f>I!M15</f>
        <v>0</v>
      </c>
      <c r="N15" s="534">
        <f>I!N15</f>
        <v>0</v>
      </c>
      <c r="O15" s="534">
        <f>I!O15</f>
        <v>0</v>
      </c>
      <c r="P15" s="534">
        <f>I!P15</f>
        <v>0</v>
      </c>
      <c r="Q15" s="534">
        <f>I!Q15</f>
        <v>0</v>
      </c>
      <c r="R15" s="537">
        <f>I!R15</f>
        <v>0</v>
      </c>
    </row>
    <row r="16" spans="1:20" ht="20.45" customHeight="1" x14ac:dyDescent="0.25">
      <c r="A16" s="779"/>
      <c r="B16" s="444" t="s">
        <v>507</v>
      </c>
      <c r="C16" s="445" t="s">
        <v>24</v>
      </c>
      <c r="D16" s="536">
        <f>I!D16</f>
        <v>0</v>
      </c>
      <c r="E16" s="534">
        <f>I!E16</f>
        <v>0</v>
      </c>
      <c r="F16" s="534">
        <f>I!F16</f>
        <v>0</v>
      </c>
      <c r="G16" s="534">
        <f>I!G16</f>
        <v>0</v>
      </c>
      <c r="H16" s="534">
        <f>I!H16</f>
        <v>0</v>
      </c>
      <c r="I16" s="534">
        <f>I!I16</f>
        <v>0</v>
      </c>
      <c r="J16" s="534">
        <f>I!J16</f>
        <v>0</v>
      </c>
      <c r="K16" s="534">
        <f>I!K16</f>
        <v>0</v>
      </c>
      <c r="L16" s="534">
        <f>I!L16</f>
        <v>0</v>
      </c>
      <c r="M16" s="534">
        <f>I!M16</f>
        <v>0</v>
      </c>
      <c r="N16" s="534">
        <f>I!N16</f>
        <v>0</v>
      </c>
      <c r="O16" s="534">
        <f>I!O16</f>
        <v>0</v>
      </c>
      <c r="P16" s="534">
        <f>I!P16</f>
        <v>0</v>
      </c>
      <c r="Q16" s="534">
        <f>I!Q16</f>
        <v>0</v>
      </c>
      <c r="R16" s="537">
        <f>I!R16</f>
        <v>0</v>
      </c>
    </row>
    <row r="17" spans="1:18" ht="20.45" customHeight="1" x14ac:dyDescent="0.25">
      <c r="A17" s="779"/>
      <c r="B17" s="444" t="s">
        <v>508</v>
      </c>
      <c r="C17" s="445" t="s">
        <v>25</v>
      </c>
      <c r="D17" s="536">
        <f>I!D17</f>
        <v>0</v>
      </c>
      <c r="E17" s="534">
        <f>I!E17</f>
        <v>0</v>
      </c>
      <c r="F17" s="534">
        <f>I!F17</f>
        <v>0</v>
      </c>
      <c r="G17" s="534">
        <f>I!G17</f>
        <v>0</v>
      </c>
      <c r="H17" s="534">
        <f>I!H17</f>
        <v>0</v>
      </c>
      <c r="I17" s="534">
        <f>I!I17</f>
        <v>0</v>
      </c>
      <c r="J17" s="534">
        <f>I!J17</f>
        <v>0</v>
      </c>
      <c r="K17" s="534">
        <f>I!K17</f>
        <v>0</v>
      </c>
      <c r="L17" s="534">
        <f>I!L17</f>
        <v>0</v>
      </c>
      <c r="M17" s="534">
        <f>I!M17</f>
        <v>0</v>
      </c>
      <c r="N17" s="534">
        <f>I!N17</f>
        <v>0</v>
      </c>
      <c r="O17" s="534">
        <f>I!O17</f>
        <v>0</v>
      </c>
      <c r="P17" s="534">
        <f>I!P17</f>
        <v>0</v>
      </c>
      <c r="Q17" s="534">
        <f>I!Q17</f>
        <v>0</v>
      </c>
      <c r="R17" s="537">
        <f>I!R17</f>
        <v>0</v>
      </c>
    </row>
    <row r="18" spans="1:18" ht="18" customHeight="1" x14ac:dyDescent="0.25">
      <c r="A18" s="779"/>
      <c r="B18" s="444" t="s">
        <v>509</v>
      </c>
      <c r="C18" s="445" t="s">
        <v>26</v>
      </c>
      <c r="D18" s="536">
        <f>I!D18</f>
        <v>0</v>
      </c>
      <c r="E18" s="534">
        <f>I!E18</f>
        <v>0</v>
      </c>
      <c r="F18" s="534">
        <f>I!F18</f>
        <v>0</v>
      </c>
      <c r="G18" s="534">
        <f>I!G18</f>
        <v>0</v>
      </c>
      <c r="H18" s="534">
        <f>I!H18</f>
        <v>0</v>
      </c>
      <c r="I18" s="534">
        <f>I!I18</f>
        <v>0</v>
      </c>
      <c r="J18" s="534">
        <f>I!J18</f>
        <v>0</v>
      </c>
      <c r="K18" s="534">
        <f>I!K18</f>
        <v>0</v>
      </c>
      <c r="L18" s="534">
        <f>I!L18</f>
        <v>0</v>
      </c>
      <c r="M18" s="353"/>
      <c r="N18" s="353"/>
      <c r="O18" s="353"/>
      <c r="P18" s="353"/>
      <c r="Q18" s="353"/>
      <c r="R18" s="354"/>
    </row>
    <row r="19" spans="1:18" ht="18.75" customHeight="1" x14ac:dyDescent="0.25">
      <c r="A19" s="777" t="s">
        <v>441</v>
      </c>
      <c r="B19" s="778"/>
      <c r="C19" s="446" t="s">
        <v>27</v>
      </c>
      <c r="D19" s="536">
        <f>I!D19</f>
        <v>0</v>
      </c>
      <c r="E19" s="534">
        <f>I!E19</f>
        <v>0</v>
      </c>
      <c r="F19" s="534">
        <f>I!F19</f>
        <v>0</v>
      </c>
      <c r="G19" s="534">
        <f>I!G19</f>
        <v>0</v>
      </c>
      <c r="H19" s="534">
        <f>I!H19</f>
        <v>0</v>
      </c>
      <c r="I19" s="534">
        <f>I!I19</f>
        <v>0</v>
      </c>
      <c r="J19" s="534">
        <f>I!J19</f>
        <v>0</v>
      </c>
      <c r="K19" s="534">
        <f>I!K19</f>
        <v>0</v>
      </c>
      <c r="L19" s="534">
        <f>I!L19</f>
        <v>0</v>
      </c>
      <c r="M19" s="353"/>
      <c r="N19" s="353"/>
      <c r="O19" s="353"/>
      <c r="P19" s="353"/>
      <c r="Q19" s="353"/>
      <c r="R19" s="354"/>
    </row>
    <row r="20" spans="1:18" ht="20.25" customHeight="1" x14ac:dyDescent="0.25">
      <c r="A20" s="779" t="s">
        <v>500</v>
      </c>
      <c r="B20" s="444" t="s">
        <v>510</v>
      </c>
      <c r="C20" s="445" t="s">
        <v>28</v>
      </c>
      <c r="D20" s="536">
        <f>I!D20</f>
        <v>0</v>
      </c>
      <c r="E20" s="534">
        <f>I!E20</f>
        <v>0</v>
      </c>
      <c r="F20" s="534">
        <f>I!F20</f>
        <v>0</v>
      </c>
      <c r="G20" s="534">
        <f>I!G20</f>
        <v>0</v>
      </c>
      <c r="H20" s="534">
        <f>I!H20</f>
        <v>0</v>
      </c>
      <c r="I20" s="534">
        <f>I!I20</f>
        <v>0</v>
      </c>
      <c r="J20" s="534">
        <f>I!J20</f>
        <v>0</v>
      </c>
      <c r="K20" s="534">
        <f>I!K20</f>
        <v>0</v>
      </c>
      <c r="L20" s="534">
        <f>I!L20</f>
        <v>0</v>
      </c>
      <c r="M20" s="353"/>
      <c r="N20" s="353"/>
      <c r="O20" s="353"/>
      <c r="P20" s="353"/>
      <c r="Q20" s="353"/>
      <c r="R20" s="354"/>
    </row>
    <row r="21" spans="1:18" ht="18" customHeight="1" x14ac:dyDescent="0.25">
      <c r="A21" s="779"/>
      <c r="B21" s="444" t="s">
        <v>517</v>
      </c>
      <c r="C21" s="445" t="s">
        <v>29</v>
      </c>
      <c r="D21" s="536">
        <f>I!D21</f>
        <v>0</v>
      </c>
      <c r="E21" s="534">
        <f>I!E21</f>
        <v>0</v>
      </c>
      <c r="F21" s="534">
        <f>I!F21</f>
        <v>0</v>
      </c>
      <c r="G21" s="534">
        <f>I!G21</f>
        <v>0</v>
      </c>
      <c r="H21" s="534">
        <f>I!H21</f>
        <v>0</v>
      </c>
      <c r="I21" s="534">
        <f>I!I21</f>
        <v>0</v>
      </c>
      <c r="J21" s="534">
        <f>I!J21</f>
        <v>0</v>
      </c>
      <c r="K21" s="534">
        <f>I!K21</f>
        <v>0</v>
      </c>
      <c r="L21" s="534">
        <f>I!L21</f>
        <v>0</v>
      </c>
      <c r="M21" s="353"/>
      <c r="N21" s="353"/>
      <c r="O21" s="353"/>
      <c r="P21" s="353"/>
      <c r="Q21" s="353"/>
      <c r="R21" s="354"/>
    </row>
    <row r="22" spans="1:18" ht="30.75" customHeight="1" x14ac:dyDescent="0.25">
      <c r="A22" s="961" t="s">
        <v>8</v>
      </c>
      <c r="B22" s="962"/>
      <c r="C22" s="445" t="s">
        <v>30</v>
      </c>
      <c r="D22" s="536">
        <f>I!D22</f>
        <v>0</v>
      </c>
      <c r="E22" s="534">
        <f>I!E22</f>
        <v>0</v>
      </c>
      <c r="F22" s="534">
        <f>I!F22</f>
        <v>0</v>
      </c>
      <c r="G22" s="534">
        <f>I!G22</f>
        <v>0</v>
      </c>
      <c r="H22" s="534">
        <f>I!H22</f>
        <v>0</v>
      </c>
      <c r="I22" s="534">
        <f>I!I22</f>
        <v>0</v>
      </c>
      <c r="J22" s="534">
        <f>I!J22</f>
        <v>0</v>
      </c>
      <c r="K22" s="534">
        <f>I!K22</f>
        <v>0</v>
      </c>
      <c r="L22" s="534">
        <f>I!L22</f>
        <v>0</v>
      </c>
      <c r="M22" s="534">
        <f>I!M22</f>
        <v>0</v>
      </c>
      <c r="N22" s="534">
        <f>I!N22</f>
        <v>0</v>
      </c>
      <c r="O22" s="534">
        <f>I!O22</f>
        <v>0</v>
      </c>
      <c r="P22" s="534">
        <f>I!P22</f>
        <v>0</v>
      </c>
      <c r="Q22" s="534">
        <f>I!Q22</f>
        <v>0</v>
      </c>
      <c r="R22" s="537">
        <f>I!R22</f>
        <v>0</v>
      </c>
    </row>
    <row r="23" spans="1:18" ht="36.75" customHeight="1" thickBot="1" x14ac:dyDescent="0.3">
      <c r="A23" s="774" t="s">
        <v>516</v>
      </c>
      <c r="B23" s="775"/>
      <c r="C23" s="451" t="s">
        <v>31</v>
      </c>
      <c r="D23" s="538">
        <f>I!D23</f>
        <v>0</v>
      </c>
      <c r="E23" s="539">
        <f>I!E23</f>
        <v>0</v>
      </c>
      <c r="F23" s="539">
        <f>I!F23</f>
        <v>0</v>
      </c>
      <c r="G23" s="539">
        <f>I!G23</f>
        <v>0</v>
      </c>
      <c r="H23" s="539">
        <f>I!H23</f>
        <v>0</v>
      </c>
      <c r="I23" s="539">
        <f>I!I23</f>
        <v>0</v>
      </c>
      <c r="J23" s="539">
        <f>I!J23</f>
        <v>0</v>
      </c>
      <c r="K23" s="539">
        <f>I!K23</f>
        <v>0</v>
      </c>
      <c r="L23" s="539">
        <f>I!L23</f>
        <v>0</v>
      </c>
      <c r="M23" s="539">
        <f>I!M23</f>
        <v>0</v>
      </c>
      <c r="N23" s="539">
        <f>I!N23</f>
        <v>0</v>
      </c>
      <c r="O23" s="539">
        <f>I!O23</f>
        <v>0</v>
      </c>
      <c r="P23" s="539">
        <f>I!P23</f>
        <v>0</v>
      </c>
      <c r="Q23" s="539">
        <f>I!Q23</f>
        <v>0</v>
      </c>
      <c r="R23" s="540">
        <f>I!R23</f>
        <v>0</v>
      </c>
    </row>
    <row r="25" spans="1:18" ht="20.25" x14ac:dyDescent="0.25">
      <c r="B25" s="304"/>
      <c r="C25" s="305"/>
      <c r="D25" s="306"/>
      <c r="E25" s="306"/>
      <c r="F25" s="306"/>
      <c r="G25" s="306"/>
      <c r="H25" s="306"/>
      <c r="I25" s="306"/>
      <c r="J25" s="306"/>
      <c r="K25" s="307"/>
      <c r="L25" s="307"/>
      <c r="M25" s="307"/>
      <c r="N25" s="307"/>
      <c r="O25" s="307"/>
      <c r="P25" s="307"/>
      <c r="Q25" s="307"/>
      <c r="R25" s="307"/>
    </row>
    <row r="26" spans="1:18" ht="25.5" customHeight="1" x14ac:dyDescent="0.35">
      <c r="B26" s="308"/>
      <c r="C26" s="308"/>
      <c r="D26" s="308"/>
      <c r="E26" s="308"/>
      <c r="F26" s="308"/>
      <c r="G26" s="308"/>
      <c r="H26" s="308"/>
      <c r="I26" s="308"/>
      <c r="J26" s="308"/>
      <c r="K26" s="308"/>
      <c r="L26" s="308"/>
      <c r="M26" s="308"/>
      <c r="N26" s="308"/>
      <c r="O26" s="308"/>
      <c r="P26" s="308"/>
      <c r="Q26" s="308"/>
      <c r="R26" s="308"/>
    </row>
    <row r="27" spans="1:18" ht="21" x14ac:dyDescent="0.35">
      <c r="B27" s="308"/>
      <c r="C27" s="308"/>
      <c r="D27" s="308"/>
      <c r="E27" s="308"/>
      <c r="F27" s="308"/>
      <c r="G27" s="308"/>
      <c r="H27" s="308"/>
      <c r="I27" s="308"/>
      <c r="J27" s="308"/>
      <c r="K27" s="308"/>
      <c r="L27" s="308"/>
      <c r="M27" s="308"/>
      <c r="N27" s="308"/>
      <c r="O27" s="308"/>
      <c r="P27" s="308"/>
      <c r="Q27" s="308"/>
      <c r="R27" s="308"/>
    </row>
    <row r="28" spans="1:18" ht="21" x14ac:dyDescent="0.35">
      <c r="B28" s="308"/>
      <c r="C28" s="308"/>
      <c r="D28" s="308"/>
      <c r="E28" s="308"/>
      <c r="F28" s="308"/>
      <c r="G28" s="308"/>
      <c r="H28" s="308"/>
      <c r="I28" s="308"/>
      <c r="J28" s="308"/>
      <c r="K28" s="308"/>
      <c r="L28" s="308"/>
      <c r="M28" s="308"/>
      <c r="N28" s="308"/>
      <c r="O28" s="308"/>
      <c r="P28" s="308"/>
      <c r="Q28" s="308"/>
      <c r="R28" s="308"/>
    </row>
    <row r="29" spans="1:18" ht="21" x14ac:dyDescent="0.35">
      <c r="B29" s="308"/>
      <c r="C29" s="308"/>
      <c r="D29" s="308"/>
      <c r="E29" s="308"/>
      <c r="F29" s="308"/>
      <c r="G29" s="308"/>
      <c r="H29" s="308"/>
      <c r="I29" s="308"/>
      <c r="J29" s="308"/>
      <c r="K29" s="308"/>
      <c r="L29" s="308"/>
      <c r="M29" s="308"/>
      <c r="N29" s="308"/>
      <c r="O29" s="308"/>
      <c r="P29" s="308"/>
      <c r="Q29" s="308"/>
      <c r="R29" s="308"/>
    </row>
    <row r="30" spans="1:18" ht="21" x14ac:dyDescent="0.35">
      <c r="B30" s="308"/>
      <c r="C30" s="308"/>
      <c r="D30" s="308"/>
      <c r="E30" s="308"/>
      <c r="F30" s="308"/>
      <c r="G30" s="308"/>
      <c r="H30" s="308"/>
      <c r="I30" s="308"/>
      <c r="J30" s="308"/>
      <c r="K30" s="308"/>
      <c r="L30" s="308"/>
      <c r="M30" s="308"/>
      <c r="N30" s="308"/>
      <c r="O30" s="308"/>
      <c r="P30" s="308"/>
      <c r="Q30" s="308"/>
      <c r="R30" s="308"/>
    </row>
    <row r="31" spans="1:18" ht="21" x14ac:dyDescent="0.35">
      <c r="B31" s="308"/>
      <c r="C31" s="308"/>
      <c r="D31" s="308"/>
      <c r="E31" s="308"/>
      <c r="F31" s="308"/>
      <c r="G31" s="308"/>
      <c r="H31" s="308"/>
      <c r="I31" s="308"/>
      <c r="J31" s="308"/>
      <c r="K31" s="308"/>
      <c r="L31" s="308"/>
      <c r="M31" s="308"/>
      <c r="N31" s="308"/>
      <c r="O31" s="308"/>
      <c r="P31" s="308"/>
      <c r="Q31" s="308"/>
      <c r="R31" s="308"/>
    </row>
    <row r="32" spans="1:18" ht="21" x14ac:dyDescent="0.35">
      <c r="B32" s="308"/>
      <c r="C32" s="308"/>
      <c r="D32" s="308"/>
      <c r="E32" s="308"/>
      <c r="F32" s="308"/>
      <c r="G32" s="308"/>
      <c r="H32" s="308"/>
      <c r="I32" s="308"/>
      <c r="J32" s="308"/>
      <c r="K32" s="308"/>
      <c r="L32" s="308"/>
      <c r="M32" s="308"/>
      <c r="N32" s="308"/>
      <c r="O32" s="308"/>
      <c r="P32" s="308"/>
      <c r="Q32" s="308"/>
      <c r="R32" s="308"/>
    </row>
    <row r="33" spans="2:18" ht="21" x14ac:dyDescent="0.35">
      <c r="B33" s="308"/>
      <c r="C33" s="308"/>
      <c r="D33" s="308"/>
      <c r="E33" s="308"/>
      <c r="F33" s="308"/>
      <c r="G33" s="308"/>
      <c r="H33" s="308"/>
      <c r="I33" s="308"/>
      <c r="J33" s="308"/>
      <c r="K33" s="308"/>
      <c r="L33" s="308"/>
      <c r="M33" s="308"/>
      <c r="N33" s="308"/>
      <c r="O33" s="308"/>
      <c r="P33" s="308"/>
      <c r="Q33" s="308"/>
      <c r="R33" s="308"/>
    </row>
    <row r="34" spans="2:18" ht="21" x14ac:dyDescent="0.35">
      <c r="B34" s="308"/>
      <c r="C34" s="308"/>
      <c r="D34" s="308"/>
      <c r="E34" s="308"/>
      <c r="F34" s="308"/>
      <c r="G34" s="308"/>
      <c r="H34" s="308"/>
      <c r="I34" s="308"/>
      <c r="J34" s="308"/>
      <c r="K34" s="308"/>
      <c r="L34" s="308"/>
      <c r="M34" s="308"/>
      <c r="N34" s="308"/>
      <c r="O34" s="308"/>
      <c r="P34" s="308"/>
      <c r="Q34" s="308"/>
      <c r="R34" s="308"/>
    </row>
    <row r="35" spans="2:18" x14ac:dyDescent="0.25">
      <c r="B35" s="306"/>
      <c r="C35" s="305"/>
      <c r="D35" s="306"/>
      <c r="E35" s="306"/>
      <c r="F35" s="306"/>
      <c r="G35" s="306"/>
      <c r="H35" s="306"/>
      <c r="I35" s="306"/>
      <c r="J35" s="306"/>
      <c r="K35" s="307"/>
      <c r="L35" s="307"/>
      <c r="M35" s="307"/>
      <c r="N35" s="307"/>
      <c r="O35" s="307"/>
      <c r="P35" s="307"/>
      <c r="Q35" s="307"/>
      <c r="R35" s="307"/>
    </row>
    <row r="36" spans="2:18" x14ac:dyDescent="0.25">
      <c r="B36" s="306"/>
      <c r="C36" s="305"/>
      <c r="D36" s="306"/>
      <c r="E36" s="306"/>
      <c r="F36" s="306"/>
      <c r="G36" s="306"/>
      <c r="H36" s="306"/>
      <c r="I36" s="306"/>
      <c r="J36" s="306"/>
      <c r="K36" s="307"/>
      <c r="L36" s="307"/>
      <c r="M36" s="307"/>
      <c r="N36" s="307"/>
      <c r="O36" s="307"/>
      <c r="P36" s="307"/>
      <c r="Q36" s="307"/>
      <c r="R36" s="307"/>
    </row>
    <row r="37" spans="2:18" x14ac:dyDescent="0.25">
      <c r="B37" s="306"/>
      <c r="C37" s="305"/>
      <c r="D37" s="306"/>
      <c r="E37" s="306"/>
      <c r="F37" s="306"/>
      <c r="G37" s="306"/>
      <c r="H37" s="306"/>
      <c r="I37" s="306"/>
      <c r="J37" s="306"/>
      <c r="K37" s="307"/>
      <c r="L37" s="307"/>
      <c r="M37" s="307"/>
      <c r="N37" s="307"/>
      <c r="O37" s="307"/>
      <c r="P37" s="307"/>
      <c r="Q37" s="307"/>
      <c r="R37" s="307"/>
    </row>
    <row r="38" spans="2:18" x14ac:dyDescent="0.25">
      <c r="B38" s="306"/>
      <c r="C38" s="305"/>
      <c r="D38" s="306"/>
      <c r="E38" s="306"/>
      <c r="F38" s="306"/>
      <c r="G38" s="306"/>
      <c r="H38" s="306"/>
      <c r="I38" s="306"/>
      <c r="J38" s="306"/>
      <c r="K38" s="307"/>
      <c r="L38" s="307"/>
      <c r="M38" s="307"/>
      <c r="N38" s="307"/>
      <c r="O38" s="307"/>
      <c r="P38" s="307"/>
      <c r="Q38" s="307"/>
      <c r="R38" s="307"/>
    </row>
  </sheetData>
  <sheetProtection algorithmName="SHA-512" hashValue="YZXTY8xmPfL+9soZITwL9gNGGmIfOrg9stuZMcFcdEIO91A63OYv/3qOTqSliZzKM3bsjhNj2CQcCW1pjgntRg==" saltValue="MQ6RTis2YANvd5HJTj5rOQ==" spinCount="100000" sheet="1" selectLockedCells="1"/>
  <mergeCells count="28">
    <mergeCell ref="A1:R1"/>
    <mergeCell ref="A3:B5"/>
    <mergeCell ref="C3:C5"/>
    <mergeCell ref="D3:L3"/>
    <mergeCell ref="M3:R3"/>
    <mergeCell ref="D4:D5"/>
    <mergeCell ref="E4:E5"/>
    <mergeCell ref="F4:F5"/>
    <mergeCell ref="G4:G5"/>
    <mergeCell ref="H4:H5"/>
    <mergeCell ref="I4:J4"/>
    <mergeCell ref="R4:R5"/>
    <mergeCell ref="L4:L5"/>
    <mergeCell ref="M4:M5"/>
    <mergeCell ref="N4:N5"/>
    <mergeCell ref="O4:O5"/>
    <mergeCell ref="P4:P5"/>
    <mergeCell ref="K4:K5"/>
    <mergeCell ref="A22:B22"/>
    <mergeCell ref="A23:B23"/>
    <mergeCell ref="Q4:Q5"/>
    <mergeCell ref="A10:B10"/>
    <mergeCell ref="A11:A18"/>
    <mergeCell ref="A19:B19"/>
    <mergeCell ref="A6:B6"/>
    <mergeCell ref="A7:B7"/>
    <mergeCell ref="A8:A9"/>
    <mergeCell ref="A20:A21"/>
  </mergeCells>
  <pageMargins left="0.70866141732283472" right="0.70866141732283472" top="0.74803149606299213" bottom="0.74803149606299213" header="0.31496062992125984" footer="0.31496062992125984"/>
  <pageSetup paperSize="9" scale="5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G42"/>
  <sheetViews>
    <sheetView zoomScaleNormal="100" workbookViewId="0">
      <selection activeCell="E21" sqref="E21"/>
    </sheetView>
  </sheetViews>
  <sheetFormatPr defaultRowHeight="15" x14ac:dyDescent="0.25"/>
  <cols>
    <col min="1" max="1" width="4.140625" customWidth="1"/>
    <col min="2" max="2" width="6.7109375" customWidth="1"/>
    <col min="3" max="3" width="47.140625" customWidth="1"/>
    <col min="4" max="4" width="5.5703125" customWidth="1"/>
    <col min="5" max="5" width="9" customWidth="1"/>
    <col min="6" max="6" width="10.85546875" customWidth="1"/>
  </cols>
  <sheetData>
    <row r="1" spans="1:7" ht="27.75" customHeight="1" x14ac:dyDescent="0.25">
      <c r="A1" s="965" t="s">
        <v>550</v>
      </c>
      <c r="B1" s="965"/>
      <c r="C1" s="965"/>
      <c r="D1" s="965"/>
      <c r="E1" s="965"/>
      <c r="F1" s="965"/>
    </row>
    <row r="2" spans="1:7" ht="12.75" customHeight="1" thickBot="1" x14ac:dyDescent="0.3">
      <c r="B2" s="531" t="s">
        <v>515</v>
      </c>
      <c r="C2" s="531"/>
      <c r="D2" s="531"/>
      <c r="E2" s="531"/>
      <c r="F2" s="531"/>
    </row>
    <row r="3" spans="1:7" ht="29.25" customHeight="1" x14ac:dyDescent="0.25">
      <c r="B3" s="983" t="s">
        <v>547</v>
      </c>
      <c r="C3" s="984"/>
      <c r="D3" s="984" t="s">
        <v>521</v>
      </c>
      <c r="E3" s="984" t="s">
        <v>519</v>
      </c>
      <c r="F3" s="991" t="s">
        <v>520</v>
      </c>
      <c r="G3" s="274"/>
    </row>
    <row r="4" spans="1:7" ht="9.75" customHeight="1" x14ac:dyDescent="0.25">
      <c r="B4" s="985"/>
      <c r="C4" s="986"/>
      <c r="D4" s="986"/>
      <c r="E4" s="986"/>
      <c r="F4" s="992"/>
      <c r="G4" s="274"/>
    </row>
    <row r="5" spans="1:7" ht="14.25" customHeight="1" thickBot="1" x14ac:dyDescent="0.3">
      <c r="B5" s="977" t="s">
        <v>6</v>
      </c>
      <c r="C5" s="980"/>
      <c r="D5" s="541" t="s">
        <v>7</v>
      </c>
      <c r="E5" s="542">
        <v>1</v>
      </c>
      <c r="F5" s="543">
        <v>2</v>
      </c>
      <c r="G5" s="274"/>
    </row>
    <row r="6" spans="1:7" ht="27.75" customHeight="1" x14ac:dyDescent="0.25">
      <c r="B6" s="975" t="s">
        <v>673</v>
      </c>
      <c r="C6" s="976"/>
      <c r="D6" s="544" t="s">
        <v>15</v>
      </c>
      <c r="E6" s="545">
        <f>II!D6</f>
        <v>0</v>
      </c>
      <c r="F6" s="546">
        <f>II!E6</f>
        <v>0</v>
      </c>
      <c r="G6" s="274"/>
    </row>
    <row r="7" spans="1:7" ht="15.75" customHeight="1" x14ac:dyDescent="0.25">
      <c r="B7" s="987" t="s">
        <v>674</v>
      </c>
      <c r="C7" s="988"/>
      <c r="D7" s="544" t="s">
        <v>18</v>
      </c>
      <c r="E7" s="547">
        <f>II!D7</f>
        <v>0</v>
      </c>
      <c r="F7" s="548">
        <f>II!E7</f>
        <v>0</v>
      </c>
      <c r="G7" s="274"/>
    </row>
    <row r="8" spans="1:7" ht="15.75" customHeight="1" x14ac:dyDescent="0.25">
      <c r="B8" s="987" t="s">
        <v>444</v>
      </c>
      <c r="C8" s="988"/>
      <c r="D8" s="544" t="s">
        <v>27</v>
      </c>
      <c r="E8" s="547">
        <f>II!D8</f>
        <v>0</v>
      </c>
      <c r="F8" s="548">
        <f>II!E8</f>
        <v>0</v>
      </c>
      <c r="G8" s="274"/>
    </row>
    <row r="9" spans="1:7" ht="15.75" customHeight="1" x14ac:dyDescent="0.25">
      <c r="B9" s="549" t="s">
        <v>541</v>
      </c>
      <c r="C9" s="550" t="s">
        <v>548</v>
      </c>
      <c r="D9" s="544" t="s">
        <v>28</v>
      </c>
      <c r="E9" s="547">
        <f>II!D9</f>
        <v>0</v>
      </c>
      <c r="F9" s="548">
        <f>II!E9</f>
        <v>0</v>
      </c>
      <c r="G9" s="325"/>
    </row>
    <row r="10" spans="1:7" ht="15.75" customHeight="1" x14ac:dyDescent="0.25">
      <c r="B10" s="989" t="s">
        <v>643</v>
      </c>
      <c r="C10" s="990"/>
      <c r="D10" s="544" t="s">
        <v>30</v>
      </c>
      <c r="E10" s="547">
        <f>II!D10</f>
        <v>0</v>
      </c>
      <c r="F10" s="548">
        <f>II!E10</f>
        <v>0</v>
      </c>
      <c r="G10" s="274"/>
    </row>
    <row r="11" spans="1:7" ht="15.75" customHeight="1" x14ac:dyDescent="0.25">
      <c r="B11" s="975" t="s">
        <v>445</v>
      </c>
      <c r="C11" s="976"/>
      <c r="D11" s="544" t="s">
        <v>31</v>
      </c>
      <c r="E11" s="547">
        <f>II!D11</f>
        <v>0</v>
      </c>
      <c r="F11" s="548">
        <f>II!E11</f>
        <v>0</v>
      </c>
      <c r="G11" s="274"/>
    </row>
    <row r="12" spans="1:7" ht="15.75" customHeight="1" x14ac:dyDescent="0.25">
      <c r="B12" s="549" t="s">
        <v>541</v>
      </c>
      <c r="C12" s="551" t="s">
        <v>549</v>
      </c>
      <c r="D12" s="544" t="s">
        <v>187</v>
      </c>
      <c r="E12" s="547">
        <f>II!D12</f>
        <v>0</v>
      </c>
      <c r="F12" s="548">
        <f>II!E12</f>
        <v>0</v>
      </c>
      <c r="G12" s="274"/>
    </row>
    <row r="13" spans="1:7" ht="15.75" customHeight="1" x14ac:dyDescent="0.25">
      <c r="B13" s="975" t="s">
        <v>446</v>
      </c>
      <c r="C13" s="976"/>
      <c r="D13" s="544" t="s">
        <v>42</v>
      </c>
      <c r="E13" s="547">
        <f>II!D13</f>
        <v>0</v>
      </c>
      <c r="F13" s="548">
        <f>II!E13</f>
        <v>0</v>
      </c>
      <c r="G13" s="274"/>
    </row>
    <row r="14" spans="1:7" ht="15.75" customHeight="1" x14ac:dyDescent="0.25">
      <c r="B14" s="549" t="s">
        <v>541</v>
      </c>
      <c r="C14" s="551" t="s">
        <v>549</v>
      </c>
      <c r="D14" s="544" t="s">
        <v>270</v>
      </c>
      <c r="E14" s="547">
        <f>II!D14</f>
        <v>0</v>
      </c>
      <c r="F14" s="548">
        <f>II!E14</f>
        <v>0</v>
      </c>
      <c r="G14" s="274"/>
    </row>
    <row r="15" spans="1:7" ht="14.25" customHeight="1" thickBot="1" x14ac:dyDescent="0.3">
      <c r="B15" s="981" t="s">
        <v>644</v>
      </c>
      <c r="C15" s="982"/>
      <c r="D15" s="552" t="s">
        <v>111</v>
      </c>
      <c r="E15" s="553">
        <f>II!D15</f>
        <v>0</v>
      </c>
      <c r="F15" s="554">
        <f>II!E15</f>
        <v>0</v>
      </c>
      <c r="G15" s="274"/>
    </row>
    <row r="16" spans="1:7" ht="26.25" customHeight="1" thickBot="1" x14ac:dyDescent="0.3">
      <c r="A16" s="965" t="s">
        <v>672</v>
      </c>
      <c r="B16" s="965"/>
      <c r="C16" s="965"/>
      <c r="D16" s="965"/>
      <c r="E16" s="965"/>
      <c r="F16" s="965"/>
    </row>
    <row r="17" spans="2:5" x14ac:dyDescent="0.25">
      <c r="B17" s="983" t="s">
        <v>523</v>
      </c>
      <c r="C17" s="984"/>
      <c r="D17" s="555" t="s">
        <v>521</v>
      </c>
      <c r="E17" s="556"/>
    </row>
    <row r="18" spans="2:5" ht="12.75" customHeight="1" thickBot="1" x14ac:dyDescent="0.3">
      <c r="B18" s="985" t="s">
        <v>6</v>
      </c>
      <c r="C18" s="986"/>
      <c r="D18" s="557" t="s">
        <v>7</v>
      </c>
      <c r="E18" s="558">
        <v>1</v>
      </c>
    </row>
    <row r="19" spans="2:5" x14ac:dyDescent="0.25">
      <c r="B19" s="975" t="s">
        <v>524</v>
      </c>
      <c r="C19" s="976"/>
      <c r="D19" s="559" t="s">
        <v>15</v>
      </c>
      <c r="E19" s="575">
        <f>III!D4</f>
        <v>0</v>
      </c>
    </row>
    <row r="20" spans="2:5" x14ac:dyDescent="0.25">
      <c r="B20" s="975" t="s">
        <v>409</v>
      </c>
      <c r="C20" s="976"/>
      <c r="D20" s="559" t="s">
        <v>18</v>
      </c>
      <c r="E20" s="573">
        <f>III!D5</f>
        <v>0</v>
      </c>
    </row>
    <row r="21" spans="2:5" x14ac:dyDescent="0.25">
      <c r="B21" s="975" t="s">
        <v>408</v>
      </c>
      <c r="C21" s="976"/>
      <c r="D21" s="559" t="s">
        <v>27</v>
      </c>
      <c r="E21" s="573">
        <f>III!D6</f>
        <v>0</v>
      </c>
    </row>
    <row r="22" spans="2:5" x14ac:dyDescent="0.25">
      <c r="B22" s="975" t="s">
        <v>526</v>
      </c>
      <c r="C22" s="976"/>
      <c r="D22" s="559" t="s">
        <v>30</v>
      </c>
      <c r="E22" s="573">
        <f>III!D7</f>
        <v>0</v>
      </c>
    </row>
    <row r="23" spans="2:5" x14ac:dyDescent="0.25">
      <c r="B23" s="977" t="s">
        <v>522</v>
      </c>
      <c r="C23" s="560" t="s">
        <v>528</v>
      </c>
      <c r="D23" s="559" t="s">
        <v>186</v>
      </c>
      <c r="E23" s="573">
        <f>III!D8</f>
        <v>0</v>
      </c>
    </row>
    <row r="24" spans="2:5" x14ac:dyDescent="0.25">
      <c r="B24" s="977"/>
      <c r="C24" s="560" t="s">
        <v>529</v>
      </c>
      <c r="D24" s="559" t="s">
        <v>202</v>
      </c>
      <c r="E24" s="573">
        <f>III!D9</f>
        <v>0</v>
      </c>
    </row>
    <row r="25" spans="2:5" x14ac:dyDescent="0.25">
      <c r="B25" s="977"/>
      <c r="C25" s="560" t="s">
        <v>530</v>
      </c>
      <c r="D25" s="559" t="s">
        <v>203</v>
      </c>
      <c r="E25" s="573">
        <f>III!D10</f>
        <v>0</v>
      </c>
    </row>
    <row r="26" spans="2:5" x14ac:dyDescent="0.25">
      <c r="B26" s="977"/>
      <c r="C26" s="560" t="s">
        <v>531</v>
      </c>
      <c r="D26" s="559" t="s">
        <v>204</v>
      </c>
      <c r="E26" s="573">
        <f>III!D11</f>
        <v>0</v>
      </c>
    </row>
    <row r="27" spans="2:5" ht="24.75" customHeight="1" x14ac:dyDescent="0.25">
      <c r="B27" s="975" t="s">
        <v>525</v>
      </c>
      <c r="C27" s="976"/>
      <c r="D27" s="559" t="s">
        <v>31</v>
      </c>
      <c r="E27" s="573">
        <f>III!D12</f>
        <v>0</v>
      </c>
    </row>
    <row r="28" spans="2:5" x14ac:dyDescent="0.25">
      <c r="B28" s="975" t="s">
        <v>466</v>
      </c>
      <c r="C28" s="976"/>
      <c r="D28" s="559" t="s">
        <v>42</v>
      </c>
      <c r="E28" s="576">
        <f>III!D13</f>
        <v>0</v>
      </c>
    </row>
    <row r="29" spans="2:5" ht="15.75" thickBot="1" x14ac:dyDescent="0.3">
      <c r="B29" s="978" t="s">
        <v>527</v>
      </c>
      <c r="C29" s="979"/>
      <c r="D29" s="561" t="s">
        <v>270</v>
      </c>
      <c r="E29" s="577">
        <f>III!D14</f>
        <v>0</v>
      </c>
    </row>
    <row r="30" spans="2:5" ht="24" customHeight="1" x14ac:dyDescent="0.25">
      <c r="B30" s="965" t="s">
        <v>533</v>
      </c>
      <c r="C30" s="965"/>
      <c r="D30" s="965"/>
      <c r="E30" s="965"/>
    </row>
    <row r="31" spans="2:5" ht="15.75" thickBot="1" x14ac:dyDescent="0.3">
      <c r="B31" s="562" t="s">
        <v>515</v>
      </c>
      <c r="C31" s="563"/>
      <c r="D31" s="564"/>
      <c r="E31" s="564"/>
    </row>
    <row r="32" spans="2:5" x14ac:dyDescent="0.25">
      <c r="B32" s="966" t="s">
        <v>523</v>
      </c>
      <c r="C32" s="967"/>
      <c r="D32" s="565" t="s">
        <v>521</v>
      </c>
      <c r="E32" s="566" t="s">
        <v>540</v>
      </c>
    </row>
    <row r="33" spans="2:5" ht="15.75" thickBot="1" x14ac:dyDescent="0.3">
      <c r="B33" s="968" t="s">
        <v>6</v>
      </c>
      <c r="C33" s="969"/>
      <c r="D33" s="567" t="s">
        <v>7</v>
      </c>
      <c r="E33" s="568">
        <v>1</v>
      </c>
    </row>
    <row r="34" spans="2:5" x14ac:dyDescent="0.25">
      <c r="B34" s="970" t="s">
        <v>675</v>
      </c>
      <c r="C34" s="971"/>
      <c r="D34" s="569" t="s">
        <v>15</v>
      </c>
      <c r="E34" s="572">
        <f>IV!D5</f>
        <v>0</v>
      </c>
    </row>
    <row r="35" spans="2:5" x14ac:dyDescent="0.25">
      <c r="B35" s="972" t="s">
        <v>541</v>
      </c>
      <c r="C35" s="570" t="s">
        <v>678</v>
      </c>
      <c r="D35" s="569" t="s">
        <v>16</v>
      </c>
      <c r="E35" s="573">
        <f>IV!D6</f>
        <v>0</v>
      </c>
    </row>
    <row r="36" spans="2:5" x14ac:dyDescent="0.25">
      <c r="B36" s="972"/>
      <c r="C36" s="570" t="s">
        <v>679</v>
      </c>
      <c r="D36" s="569" t="s">
        <v>17</v>
      </c>
      <c r="E36" s="573">
        <f>IV!D7</f>
        <v>0</v>
      </c>
    </row>
    <row r="37" spans="2:5" ht="15.75" customHeight="1" x14ac:dyDescent="0.25">
      <c r="B37" s="972"/>
      <c r="C37" s="570" t="s">
        <v>680</v>
      </c>
      <c r="D37" s="569" t="s">
        <v>110</v>
      </c>
      <c r="E37" s="573">
        <f>IV!D8</f>
        <v>0</v>
      </c>
    </row>
    <row r="38" spans="2:5" x14ac:dyDescent="0.25">
      <c r="B38" s="970" t="s">
        <v>676</v>
      </c>
      <c r="C38" s="971"/>
      <c r="D38" s="569" t="s">
        <v>18</v>
      </c>
      <c r="E38" s="573">
        <f>IV!D9</f>
        <v>0</v>
      </c>
    </row>
    <row r="39" spans="2:5" ht="15.75" thickBot="1" x14ac:dyDescent="0.3">
      <c r="B39" s="973" t="s">
        <v>677</v>
      </c>
      <c r="C39" s="974"/>
      <c r="D39" s="571" t="s">
        <v>27</v>
      </c>
      <c r="E39" s="574">
        <f>IV!D10</f>
        <v>0</v>
      </c>
    </row>
    <row r="40" spans="2:5" ht="39.75" customHeight="1" x14ac:dyDescent="0.25">
      <c r="B40" s="963" t="s">
        <v>681</v>
      </c>
      <c r="C40" s="963"/>
      <c r="D40" s="963"/>
      <c r="E40" s="963"/>
    </row>
    <row r="41" spans="2:5" ht="15" customHeight="1" x14ac:dyDescent="0.25">
      <c r="B41" s="964" t="s">
        <v>682</v>
      </c>
      <c r="C41" s="964"/>
      <c r="D41" s="964"/>
      <c r="E41" s="964"/>
    </row>
    <row r="42" spans="2:5" ht="15" customHeight="1" x14ac:dyDescent="0.25">
      <c r="B42" s="964" t="s">
        <v>683</v>
      </c>
      <c r="C42" s="964"/>
      <c r="D42" s="964"/>
      <c r="E42" s="964"/>
    </row>
  </sheetData>
  <sheetProtection algorithmName="SHA-512" hashValue="q3CFDO8oWRC1Bt5+7H0s+uSJflNp3nXfKozoihSt/mN3nGyuG3eyILo9z9W38O84Hgq7iAaWhZdgE5B3rfQEMA==" saltValue="V62NohunnXIi8MOBUk9asw==" spinCount="100000" sheet="1" selectLockedCells="1"/>
  <mergeCells count="34">
    <mergeCell ref="A1:F1"/>
    <mergeCell ref="B3:C4"/>
    <mergeCell ref="D3:D4"/>
    <mergeCell ref="E3:E4"/>
    <mergeCell ref="F3:F4"/>
    <mergeCell ref="B5:C5"/>
    <mergeCell ref="B15:C15"/>
    <mergeCell ref="B17:C17"/>
    <mergeCell ref="B18:C18"/>
    <mergeCell ref="B19:C19"/>
    <mergeCell ref="B6:C6"/>
    <mergeCell ref="B7:C7"/>
    <mergeCell ref="B8:C8"/>
    <mergeCell ref="B10:C10"/>
    <mergeCell ref="B11:C11"/>
    <mergeCell ref="B13:C13"/>
    <mergeCell ref="B22:C22"/>
    <mergeCell ref="B23:B26"/>
    <mergeCell ref="B29:C29"/>
    <mergeCell ref="A16:F16"/>
    <mergeCell ref="B20:C20"/>
    <mergeCell ref="B21:C21"/>
    <mergeCell ref="B27:C27"/>
    <mergeCell ref="B28:C28"/>
    <mergeCell ref="B40:E40"/>
    <mergeCell ref="B41:E41"/>
    <mergeCell ref="B42:E42"/>
    <mergeCell ref="B30:E30"/>
    <mergeCell ref="B32:C32"/>
    <mergeCell ref="B33:C33"/>
    <mergeCell ref="B34:C34"/>
    <mergeCell ref="B35:B37"/>
    <mergeCell ref="B38:C38"/>
    <mergeCell ref="B39:C39"/>
  </mergeCells>
  <pageMargins left="0.70866141732283472" right="0.70866141732283472" top="0.74803149606299213" bottom="0.74803149606299213" header="0.31496062992125984" footer="0.31496062992125984"/>
  <pageSetup paperSize="9" orientation="portrait" r:id="rId1"/>
  <ignoredErrors>
    <ignoredError sqref="D6:F15" numberStoredAsText="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tabColor theme="4"/>
  </sheetPr>
  <dimension ref="B1:L66"/>
  <sheetViews>
    <sheetView topLeftCell="A10" workbookViewId="0">
      <selection activeCell="B17" sqref="B17:E17"/>
    </sheetView>
  </sheetViews>
  <sheetFormatPr defaultColWidth="9.140625" defaultRowHeight="15" x14ac:dyDescent="0.25"/>
  <cols>
    <col min="1" max="1" width="2.42578125" style="98" customWidth="1"/>
    <col min="2" max="8" width="9.140625" style="98"/>
    <col min="9" max="9" width="10.42578125" style="98" customWidth="1"/>
    <col min="10" max="10" width="9.85546875" style="98" customWidth="1"/>
    <col min="11" max="11" width="10.7109375" style="98" customWidth="1"/>
    <col min="12" max="12" width="2.42578125" style="98" customWidth="1"/>
    <col min="13" max="16384" width="9.140625" style="98"/>
  </cols>
  <sheetData>
    <row r="1" spans="2:12" ht="15.75" x14ac:dyDescent="0.25">
      <c r="B1" s="1028" t="s">
        <v>394</v>
      </c>
      <c r="C1" s="1029"/>
      <c r="D1" s="1029"/>
      <c r="H1" s="1045" t="s">
        <v>326</v>
      </c>
      <c r="I1" s="1045"/>
      <c r="J1" s="1045"/>
      <c r="K1" s="1045"/>
    </row>
    <row r="2" spans="2:12" ht="15.75" x14ac:dyDescent="0.25">
      <c r="B2" s="1029"/>
      <c r="C2" s="1029"/>
      <c r="D2" s="1029"/>
      <c r="H2" s="1045" t="s">
        <v>218</v>
      </c>
      <c r="I2" s="1045"/>
      <c r="J2" s="1045"/>
      <c r="K2" s="1045"/>
    </row>
    <row r="3" spans="2:12" ht="15.75" x14ac:dyDescent="0.25">
      <c r="B3" s="1029"/>
      <c r="C3" s="1029"/>
      <c r="D3" s="1029"/>
      <c r="H3" s="1046" t="s">
        <v>220</v>
      </c>
      <c r="I3" s="1046"/>
      <c r="J3" s="1046"/>
      <c r="K3" s="1046"/>
    </row>
    <row r="4" spans="2:12" ht="19.5" customHeight="1" x14ac:dyDescent="0.25">
      <c r="E4" s="1047">
        <f>INSTRUKCIJA!D15</f>
        <v>0</v>
      </c>
      <c r="F4" s="1047"/>
      <c r="G4" s="1047"/>
      <c r="H4" s="1047"/>
      <c r="I4" s="1047"/>
    </row>
    <row r="5" spans="2:12" ht="15.75" x14ac:dyDescent="0.25">
      <c r="E5" s="1048" t="s">
        <v>325</v>
      </c>
      <c r="F5" s="1048"/>
      <c r="G5" s="1048"/>
      <c r="H5" s="1048"/>
      <c r="I5" s="1048"/>
    </row>
    <row r="6" spans="2:12" ht="15.75" x14ac:dyDescent="0.25">
      <c r="E6" s="1037">
        <f>INSTRUKCIJA!D14</f>
        <v>0</v>
      </c>
      <c r="F6" s="1037"/>
      <c r="G6" s="1042">
        <f>INSTRUKCIJA!D20</f>
        <v>0</v>
      </c>
      <c r="H6" s="1042"/>
      <c r="I6" s="1042"/>
      <c r="J6" s="1042"/>
      <c r="K6" s="1042"/>
      <c r="L6" s="1042"/>
    </row>
    <row r="7" spans="2:12" ht="24" customHeight="1" x14ac:dyDescent="0.25">
      <c r="B7" s="1033"/>
      <c r="C7" s="1033"/>
      <c r="E7" s="994" t="s">
        <v>324</v>
      </c>
      <c r="F7" s="994"/>
      <c r="G7" s="994"/>
      <c r="H7" s="994"/>
      <c r="I7" s="994"/>
    </row>
    <row r="8" spans="2:12" ht="15.75" x14ac:dyDescent="0.25">
      <c r="B8" s="1034"/>
      <c r="C8" s="1034"/>
      <c r="D8" s="99"/>
      <c r="E8" s="1035" t="s">
        <v>267</v>
      </c>
      <c r="F8" s="1035"/>
      <c r="G8" s="1035"/>
      <c r="H8" s="1035"/>
      <c r="I8" s="1035"/>
      <c r="J8" s="138"/>
      <c r="K8" s="138"/>
    </row>
    <row r="9" spans="2:12" ht="15.75" x14ac:dyDescent="0.25">
      <c r="C9" s="139"/>
      <c r="D9" s="99"/>
      <c r="E9" s="1035" t="s">
        <v>419</v>
      </c>
      <c r="F9" s="1035"/>
      <c r="G9" s="1035"/>
      <c r="H9" s="1035"/>
      <c r="I9" s="1035"/>
      <c r="K9" s="139"/>
    </row>
    <row r="10" spans="2:12" ht="18.75" customHeight="1" x14ac:dyDescent="0.25">
      <c r="E10" s="1035" t="s">
        <v>349</v>
      </c>
      <c r="F10" s="1035"/>
      <c r="G10" s="1035"/>
      <c r="H10" s="1035"/>
      <c r="I10" s="1035"/>
    </row>
    <row r="11" spans="2:12" ht="15.75" x14ac:dyDescent="0.25">
      <c r="E11" s="1036">
        <f>INSTRUKCIJA!D16</f>
        <v>0</v>
      </c>
      <c r="F11" s="1037"/>
      <c r="G11" s="1037"/>
      <c r="H11" s="114" t="s">
        <v>253</v>
      </c>
      <c r="I11" s="113"/>
    </row>
    <row r="12" spans="2:12" ht="15.75" x14ac:dyDescent="0.25">
      <c r="E12" s="1019" t="s">
        <v>222</v>
      </c>
      <c r="F12" s="1019"/>
      <c r="G12" s="1019"/>
      <c r="H12" s="1019"/>
      <c r="I12" s="1019"/>
    </row>
    <row r="13" spans="2:12" ht="11.25" customHeight="1" thickBot="1" x14ac:dyDescent="0.3">
      <c r="L13" s="206"/>
    </row>
    <row r="14" spans="2:12" ht="15.75" x14ac:dyDescent="0.25">
      <c r="B14" s="1043"/>
      <c r="C14" s="1038"/>
      <c r="D14" s="1038"/>
      <c r="E14" s="1038"/>
      <c r="F14" s="1038" t="s">
        <v>1</v>
      </c>
      <c r="G14" s="1038" t="s">
        <v>350</v>
      </c>
      <c r="H14" s="1038" t="s">
        <v>4</v>
      </c>
      <c r="I14" s="1038"/>
      <c r="J14" s="1038"/>
      <c r="K14" s="1040"/>
      <c r="L14" s="206"/>
    </row>
    <row r="15" spans="2:12" ht="16.5" thickBot="1" x14ac:dyDescent="0.3">
      <c r="B15" s="1044"/>
      <c r="C15" s="1039"/>
      <c r="D15" s="1039"/>
      <c r="E15" s="1039"/>
      <c r="F15" s="1039"/>
      <c r="G15" s="1039"/>
      <c r="H15" s="1039" t="s">
        <v>351</v>
      </c>
      <c r="I15" s="1039"/>
      <c r="J15" s="1039" t="s">
        <v>352</v>
      </c>
      <c r="K15" s="1041"/>
      <c r="L15" s="206"/>
    </row>
    <row r="16" spans="2:12" ht="15.75" x14ac:dyDescent="0.25">
      <c r="B16" s="1023" t="s">
        <v>6</v>
      </c>
      <c r="C16" s="1024"/>
      <c r="D16" s="1024"/>
      <c r="E16" s="1025"/>
      <c r="F16" s="145" t="s">
        <v>7</v>
      </c>
      <c r="G16" s="140">
        <v>1</v>
      </c>
      <c r="H16" s="1026">
        <v>2</v>
      </c>
      <c r="I16" s="1026"/>
      <c r="J16" s="1026">
        <v>3</v>
      </c>
      <c r="K16" s="1027"/>
      <c r="L16" s="206"/>
    </row>
    <row r="17" spans="2:12" ht="15.75" x14ac:dyDescent="0.25">
      <c r="B17" s="1016" t="s">
        <v>353</v>
      </c>
      <c r="C17" s="1017"/>
      <c r="D17" s="1017"/>
      <c r="E17" s="1018"/>
      <c r="F17" s="124" t="s">
        <v>15</v>
      </c>
      <c r="G17" s="141">
        <f>V!H6</f>
        <v>0</v>
      </c>
      <c r="H17" s="1007">
        <f>V!E6</f>
        <v>0</v>
      </c>
      <c r="I17" s="1008"/>
      <c r="J17" s="1007">
        <f>V!F6</f>
        <v>0</v>
      </c>
      <c r="K17" s="1009"/>
      <c r="L17" s="206"/>
    </row>
    <row r="18" spans="2:12" ht="33" customHeight="1" x14ac:dyDescent="0.25">
      <c r="B18" s="1030" t="s">
        <v>354</v>
      </c>
      <c r="C18" s="1031"/>
      <c r="D18" s="1031"/>
      <c r="E18" s="1032"/>
      <c r="F18" s="124" t="s">
        <v>16</v>
      </c>
      <c r="G18" s="141">
        <f>V!H7</f>
        <v>0</v>
      </c>
      <c r="H18" s="1007">
        <f>V!E7</f>
        <v>0</v>
      </c>
      <c r="I18" s="1008"/>
      <c r="J18" s="1007">
        <f>V!F7</f>
        <v>0</v>
      </c>
      <c r="K18" s="1009"/>
      <c r="L18" s="206"/>
    </row>
    <row r="19" spans="2:12" ht="15.75" x14ac:dyDescent="0.25">
      <c r="B19" s="1004" t="s">
        <v>355</v>
      </c>
      <c r="C19" s="1005"/>
      <c r="D19" s="1005"/>
      <c r="E19" s="1006"/>
      <c r="F19" s="124" t="s">
        <v>18</v>
      </c>
      <c r="G19" s="141">
        <f>V!H8</f>
        <v>0</v>
      </c>
      <c r="H19" s="1007">
        <f>V!E8</f>
        <v>0</v>
      </c>
      <c r="I19" s="1008"/>
      <c r="J19" s="1007">
        <f>V!F8</f>
        <v>0</v>
      </c>
      <c r="K19" s="1009"/>
      <c r="L19" s="206"/>
    </row>
    <row r="20" spans="2:12" ht="15.75" x14ac:dyDescent="0.25">
      <c r="B20" s="1004" t="s">
        <v>356</v>
      </c>
      <c r="C20" s="1005"/>
      <c r="D20" s="1005"/>
      <c r="E20" s="1006"/>
      <c r="F20" s="124" t="s">
        <v>19</v>
      </c>
      <c r="G20" s="141">
        <f>V!H9</f>
        <v>0</v>
      </c>
      <c r="H20" s="1007">
        <f>V!E9</f>
        <v>0</v>
      </c>
      <c r="I20" s="1008"/>
      <c r="J20" s="1007" t="s">
        <v>272</v>
      </c>
      <c r="K20" s="1009"/>
      <c r="L20" s="206"/>
    </row>
    <row r="21" spans="2:12" ht="30.75" customHeight="1" x14ac:dyDescent="0.25">
      <c r="B21" s="1020" t="s">
        <v>357</v>
      </c>
      <c r="C21" s="1021"/>
      <c r="D21" s="1021"/>
      <c r="E21" s="1022"/>
      <c r="F21" s="124" t="s">
        <v>205</v>
      </c>
      <c r="G21" s="141">
        <f>V!H10</f>
        <v>0</v>
      </c>
      <c r="H21" s="1007">
        <f>V!E10</f>
        <v>0</v>
      </c>
      <c r="I21" s="1008"/>
      <c r="J21" s="1007" t="s">
        <v>272</v>
      </c>
      <c r="K21" s="1009"/>
      <c r="L21" s="206"/>
    </row>
    <row r="22" spans="2:12" ht="15.75" x14ac:dyDescent="0.25">
      <c r="B22" s="1004" t="s">
        <v>358</v>
      </c>
      <c r="C22" s="1005"/>
      <c r="D22" s="1005"/>
      <c r="E22" s="1006"/>
      <c r="F22" s="124" t="s">
        <v>20</v>
      </c>
      <c r="G22" s="141">
        <f>V!H11</f>
        <v>0</v>
      </c>
      <c r="H22" s="1007" t="s">
        <v>272</v>
      </c>
      <c r="I22" s="1008"/>
      <c r="J22" s="1007">
        <f>V!F11</f>
        <v>0</v>
      </c>
      <c r="K22" s="1009"/>
      <c r="L22" s="206"/>
    </row>
    <row r="23" spans="2:12" ht="15.75" x14ac:dyDescent="0.25">
      <c r="B23" s="1004" t="s">
        <v>359</v>
      </c>
      <c r="C23" s="1005"/>
      <c r="D23" s="1005"/>
      <c r="E23" s="1006"/>
      <c r="F23" s="124" t="s">
        <v>206</v>
      </c>
      <c r="G23" s="141">
        <f>V!H12</f>
        <v>0</v>
      </c>
      <c r="H23" s="1007" t="s">
        <v>272</v>
      </c>
      <c r="I23" s="1008"/>
      <c r="J23" s="1007">
        <f>V!F12</f>
        <v>0</v>
      </c>
      <c r="K23" s="1009"/>
      <c r="L23" s="206"/>
    </row>
    <row r="24" spans="2:12" ht="15.75" x14ac:dyDescent="0.25">
      <c r="B24" s="1004" t="s">
        <v>404</v>
      </c>
      <c r="C24" s="1005"/>
      <c r="D24" s="1005"/>
      <c r="E24" s="1006"/>
      <c r="F24" s="124" t="s">
        <v>21</v>
      </c>
      <c r="G24" s="141">
        <f>V!H13</f>
        <v>0</v>
      </c>
      <c r="H24" s="1007">
        <f>V!E13</f>
        <v>0</v>
      </c>
      <c r="I24" s="1008"/>
      <c r="J24" s="1007" t="s">
        <v>272</v>
      </c>
      <c r="K24" s="1009"/>
      <c r="L24" s="206"/>
    </row>
    <row r="25" spans="2:12" ht="15.75" x14ac:dyDescent="0.25">
      <c r="B25" s="1004" t="s">
        <v>360</v>
      </c>
      <c r="C25" s="1005"/>
      <c r="D25" s="1005"/>
      <c r="E25" s="1006"/>
      <c r="F25" s="124" t="s">
        <v>22</v>
      </c>
      <c r="G25" s="141">
        <f>V!H14</f>
        <v>0</v>
      </c>
      <c r="H25" s="1007">
        <f>V!E14</f>
        <v>0</v>
      </c>
      <c r="I25" s="1008"/>
      <c r="J25" s="1007">
        <f>V!F14</f>
        <v>0</v>
      </c>
      <c r="K25" s="1009"/>
      <c r="L25" s="206"/>
    </row>
    <row r="26" spans="2:12" ht="15.75" x14ac:dyDescent="0.25">
      <c r="B26" s="1004" t="s">
        <v>361</v>
      </c>
      <c r="C26" s="1005"/>
      <c r="D26" s="1005"/>
      <c r="E26" s="1006"/>
      <c r="F26" s="124" t="s">
        <v>34</v>
      </c>
      <c r="G26" s="141">
        <f>V!H15</f>
        <v>0</v>
      </c>
      <c r="H26" s="1007">
        <f>V!E15</f>
        <v>0</v>
      </c>
      <c r="I26" s="1008"/>
      <c r="J26" s="1007">
        <f>V!F15</f>
        <v>0</v>
      </c>
      <c r="K26" s="1009"/>
      <c r="L26" s="206"/>
    </row>
    <row r="27" spans="2:12" ht="15.75" x14ac:dyDescent="0.25">
      <c r="B27" s="1004" t="s">
        <v>362</v>
      </c>
      <c r="C27" s="1005"/>
      <c r="D27" s="1005"/>
      <c r="E27" s="1006"/>
      <c r="F27" s="124" t="s">
        <v>23</v>
      </c>
      <c r="G27" s="141">
        <f>V!H16</f>
        <v>0</v>
      </c>
      <c r="H27" s="1007">
        <f>V!E16</f>
        <v>0</v>
      </c>
      <c r="I27" s="1008"/>
      <c r="J27" s="1007">
        <f>V!F16</f>
        <v>0</v>
      </c>
      <c r="K27" s="1009"/>
      <c r="L27" s="206"/>
    </row>
    <row r="28" spans="2:12" ht="15.75" x14ac:dyDescent="0.25">
      <c r="B28" s="1004" t="s">
        <v>363</v>
      </c>
      <c r="C28" s="1005"/>
      <c r="D28" s="1005"/>
      <c r="E28" s="1006"/>
      <c r="F28" s="124" t="s">
        <v>24</v>
      </c>
      <c r="G28" s="141">
        <f>V!H17</f>
        <v>0</v>
      </c>
      <c r="H28" s="1007">
        <f>V!E17</f>
        <v>0</v>
      </c>
      <c r="I28" s="1008"/>
      <c r="J28" s="1007">
        <f>V!F17</f>
        <v>0</v>
      </c>
      <c r="K28" s="1009"/>
      <c r="L28" s="206"/>
    </row>
    <row r="29" spans="2:12" ht="15.75" x14ac:dyDescent="0.25">
      <c r="B29" s="1004" t="s">
        <v>364</v>
      </c>
      <c r="C29" s="1005"/>
      <c r="D29" s="1005"/>
      <c r="E29" s="1006"/>
      <c r="F29" s="124" t="s">
        <v>25</v>
      </c>
      <c r="G29" s="141">
        <f>V!H18</f>
        <v>0</v>
      </c>
      <c r="H29" s="1007">
        <f>V!E18</f>
        <v>0</v>
      </c>
      <c r="I29" s="1008"/>
      <c r="J29" s="1007">
        <f>V!F18</f>
        <v>0</v>
      </c>
      <c r="K29" s="1009"/>
      <c r="L29" s="206"/>
    </row>
    <row r="30" spans="2:12" ht="15.75" x14ac:dyDescent="0.25">
      <c r="B30" s="1004" t="s">
        <v>365</v>
      </c>
      <c r="C30" s="1005"/>
      <c r="D30" s="1005"/>
      <c r="E30" s="1006"/>
      <c r="F30" s="124" t="s">
        <v>26</v>
      </c>
      <c r="G30" s="141">
        <f>V!H19</f>
        <v>0</v>
      </c>
      <c r="H30" s="1007">
        <f>V!E19</f>
        <v>0</v>
      </c>
      <c r="I30" s="1008"/>
      <c r="J30" s="1007">
        <f>V!F19</f>
        <v>0</v>
      </c>
      <c r="K30" s="1009"/>
      <c r="L30" s="206"/>
    </row>
    <row r="31" spans="2:12" ht="15.75" x14ac:dyDescent="0.25">
      <c r="B31" s="1004" t="s">
        <v>366</v>
      </c>
      <c r="C31" s="1005"/>
      <c r="D31" s="1005"/>
      <c r="E31" s="1006"/>
      <c r="F31" s="124" t="s">
        <v>27</v>
      </c>
      <c r="G31" s="141">
        <f>V!H20</f>
        <v>0</v>
      </c>
      <c r="H31" s="1007">
        <f>V!E20</f>
        <v>0</v>
      </c>
      <c r="I31" s="1008"/>
      <c r="J31" s="1007">
        <f>V!F20</f>
        <v>0</v>
      </c>
      <c r="K31" s="1009"/>
      <c r="L31" s="206"/>
    </row>
    <row r="32" spans="2:12" ht="15.75" x14ac:dyDescent="0.25">
      <c r="B32" s="1004" t="s">
        <v>367</v>
      </c>
      <c r="C32" s="1005"/>
      <c r="D32" s="1005"/>
      <c r="E32" s="1006"/>
      <c r="F32" s="124" t="s">
        <v>28</v>
      </c>
      <c r="G32" s="141">
        <f>V!H21</f>
        <v>0</v>
      </c>
      <c r="H32" s="1007">
        <f>V!E21</f>
        <v>0</v>
      </c>
      <c r="I32" s="1008"/>
      <c r="J32" s="1007">
        <f>V!F21</f>
        <v>0</v>
      </c>
      <c r="K32" s="1009"/>
      <c r="L32" s="206"/>
    </row>
    <row r="33" spans="2:12" ht="15.75" x14ac:dyDescent="0.25">
      <c r="B33" s="1004" t="s">
        <v>368</v>
      </c>
      <c r="C33" s="1005"/>
      <c r="D33" s="1005"/>
      <c r="E33" s="1006"/>
      <c r="F33" s="124" t="s">
        <v>29</v>
      </c>
      <c r="G33" s="141">
        <f>V!H22</f>
        <v>0</v>
      </c>
      <c r="H33" s="1007">
        <f>V!E22</f>
        <v>0</v>
      </c>
      <c r="I33" s="1008"/>
      <c r="J33" s="1007">
        <f>V!F22</f>
        <v>0</v>
      </c>
      <c r="K33" s="1009"/>
      <c r="L33" s="206"/>
    </row>
    <row r="34" spans="2:12" ht="15.75" x14ac:dyDescent="0.25">
      <c r="B34" s="1004" t="s">
        <v>44</v>
      </c>
      <c r="C34" s="1005"/>
      <c r="D34" s="1005"/>
      <c r="E34" s="1006"/>
      <c r="F34" s="124" t="s">
        <v>30</v>
      </c>
      <c r="G34" s="141">
        <f>V!H27</f>
        <v>0</v>
      </c>
      <c r="H34" s="1007">
        <f>V!E27</f>
        <v>0</v>
      </c>
      <c r="I34" s="1008"/>
      <c r="J34" s="1007">
        <f>V!F27</f>
        <v>0</v>
      </c>
      <c r="K34" s="1009"/>
      <c r="L34" s="206"/>
    </row>
    <row r="35" spans="2:12" ht="15.75" x14ac:dyDescent="0.25">
      <c r="B35" s="1004" t="s">
        <v>369</v>
      </c>
      <c r="C35" s="1005"/>
      <c r="D35" s="1005"/>
      <c r="E35" s="1006"/>
      <c r="F35" s="124" t="s">
        <v>31</v>
      </c>
      <c r="G35" s="141">
        <f>V!H28</f>
        <v>0</v>
      </c>
      <c r="H35" s="1007">
        <f>V!E28</f>
        <v>0</v>
      </c>
      <c r="I35" s="1008"/>
      <c r="J35" s="1007">
        <f>V!F28</f>
        <v>0</v>
      </c>
      <c r="K35" s="1009"/>
      <c r="L35" s="206"/>
    </row>
    <row r="36" spans="2:12" ht="15.75" x14ac:dyDescent="0.25">
      <c r="B36" s="1004" t="s">
        <v>370</v>
      </c>
      <c r="C36" s="1005"/>
      <c r="D36" s="1005"/>
      <c r="E36" s="1006"/>
      <c r="F36" s="124" t="s">
        <v>35</v>
      </c>
      <c r="G36" s="141">
        <f>V!H29</f>
        <v>0</v>
      </c>
      <c r="H36" s="1007">
        <f>V!E29</f>
        <v>0</v>
      </c>
      <c r="I36" s="1008"/>
      <c r="J36" s="1007">
        <f>V!F29</f>
        <v>0</v>
      </c>
      <c r="K36" s="1009"/>
      <c r="L36" s="206"/>
    </row>
    <row r="37" spans="2:12" ht="15.75" x14ac:dyDescent="0.25">
      <c r="B37" s="1004" t="s">
        <v>371</v>
      </c>
      <c r="C37" s="1005"/>
      <c r="D37" s="1005"/>
      <c r="E37" s="1006"/>
      <c r="F37" s="124" t="s">
        <v>36</v>
      </c>
      <c r="G37" s="141">
        <f>V!H30</f>
        <v>0</v>
      </c>
      <c r="H37" s="1007">
        <f>V!E30</f>
        <v>0</v>
      </c>
      <c r="I37" s="1008"/>
      <c r="J37" s="1007">
        <f>V!F30</f>
        <v>0</v>
      </c>
      <c r="K37" s="1009"/>
      <c r="L37" s="206"/>
    </row>
    <row r="38" spans="2:12" ht="15.75" x14ac:dyDescent="0.25">
      <c r="B38" s="1004" t="s">
        <v>372</v>
      </c>
      <c r="C38" s="1005"/>
      <c r="D38" s="1005"/>
      <c r="E38" s="1006"/>
      <c r="F38" s="124" t="s">
        <v>37</v>
      </c>
      <c r="G38" s="141">
        <f>V!H31</f>
        <v>0</v>
      </c>
      <c r="H38" s="1007">
        <f>V!E31</f>
        <v>0</v>
      </c>
      <c r="I38" s="1008"/>
      <c r="J38" s="1007">
        <f>V!F31</f>
        <v>0</v>
      </c>
      <c r="K38" s="1009"/>
      <c r="L38" s="206"/>
    </row>
    <row r="39" spans="2:12" ht="15.75" x14ac:dyDescent="0.25">
      <c r="B39" s="1004" t="s">
        <v>373</v>
      </c>
      <c r="C39" s="1005"/>
      <c r="D39" s="1005"/>
      <c r="E39" s="1006"/>
      <c r="F39" s="124" t="s">
        <v>38</v>
      </c>
      <c r="G39" s="141">
        <f>V!H32</f>
        <v>0</v>
      </c>
      <c r="H39" s="1007">
        <f>V!E32</f>
        <v>0</v>
      </c>
      <c r="I39" s="1008"/>
      <c r="J39" s="1007">
        <f>V!F32</f>
        <v>0</v>
      </c>
      <c r="K39" s="1009"/>
      <c r="L39" s="206"/>
    </row>
    <row r="40" spans="2:12" ht="15.75" x14ac:dyDescent="0.25">
      <c r="B40" s="1004" t="s">
        <v>374</v>
      </c>
      <c r="C40" s="1005"/>
      <c r="D40" s="1005"/>
      <c r="E40" s="1006"/>
      <c r="F40" s="124" t="s">
        <v>39</v>
      </c>
      <c r="G40" s="141">
        <f>V!H33</f>
        <v>0</v>
      </c>
      <c r="H40" s="1007">
        <f>V!E33</f>
        <v>0</v>
      </c>
      <c r="I40" s="1008"/>
      <c r="J40" s="1007">
        <f>V!F33</f>
        <v>0</v>
      </c>
      <c r="K40" s="1009"/>
      <c r="L40" s="206"/>
    </row>
    <row r="41" spans="2:12" ht="15.75" x14ac:dyDescent="0.25">
      <c r="B41" s="1004" t="s">
        <v>375</v>
      </c>
      <c r="C41" s="1005"/>
      <c r="D41" s="1005"/>
      <c r="E41" s="1006"/>
      <c r="F41" s="124" t="s">
        <v>40</v>
      </c>
      <c r="G41" s="141" t="e">
        <f>V!#REF!</f>
        <v>#REF!</v>
      </c>
      <c r="H41" s="1007" t="e">
        <f>V!#REF!</f>
        <v>#REF!</v>
      </c>
      <c r="I41" s="1008"/>
      <c r="J41" s="1007" t="e">
        <f>V!#REF!</f>
        <v>#REF!</v>
      </c>
      <c r="K41" s="1009"/>
      <c r="L41" s="206"/>
    </row>
    <row r="42" spans="2:12" ht="15.75" x14ac:dyDescent="0.25">
      <c r="B42" s="1004" t="s">
        <v>376</v>
      </c>
      <c r="C42" s="1005"/>
      <c r="D42" s="1005"/>
      <c r="E42" s="1006"/>
      <c r="F42" s="124" t="s">
        <v>207</v>
      </c>
      <c r="G42" s="141">
        <f>V!H34</f>
        <v>0</v>
      </c>
      <c r="H42" s="1007">
        <f>V!E34</f>
        <v>0</v>
      </c>
      <c r="I42" s="1008"/>
      <c r="J42" s="1007">
        <f>V!F34</f>
        <v>0</v>
      </c>
      <c r="K42" s="1009"/>
      <c r="L42" s="206"/>
    </row>
    <row r="43" spans="2:12" ht="15.75" x14ac:dyDescent="0.25">
      <c r="B43" s="1004"/>
      <c r="C43" s="1005"/>
      <c r="D43" s="1005"/>
      <c r="E43" s="1006"/>
      <c r="F43" s="124" t="s">
        <v>208</v>
      </c>
      <c r="G43" s="141" t="e">
        <f>V!#REF!</f>
        <v>#REF!</v>
      </c>
      <c r="H43" s="1007" t="e">
        <f>V!#REF!</f>
        <v>#REF!</v>
      </c>
      <c r="I43" s="1008"/>
      <c r="J43" s="1007" t="e">
        <f>V!#REF!</f>
        <v>#REF!</v>
      </c>
      <c r="K43" s="1009"/>
      <c r="L43" s="206"/>
    </row>
    <row r="44" spans="2:12" ht="15.75" x14ac:dyDescent="0.25">
      <c r="B44" s="1004"/>
      <c r="C44" s="1005"/>
      <c r="D44" s="1005"/>
      <c r="E44" s="1006"/>
      <c r="F44" s="124" t="s">
        <v>209</v>
      </c>
      <c r="G44" s="141" t="e">
        <f>V!#REF!</f>
        <v>#REF!</v>
      </c>
      <c r="H44" s="1007" t="e">
        <f>V!#REF!</f>
        <v>#REF!</v>
      </c>
      <c r="I44" s="1008"/>
      <c r="J44" s="1007" t="e">
        <f>V!#REF!</f>
        <v>#REF!</v>
      </c>
      <c r="K44" s="1009"/>
      <c r="L44" s="206"/>
    </row>
    <row r="45" spans="2:12" ht="16.5" thickBot="1" x14ac:dyDescent="0.3">
      <c r="B45" s="1010" t="s">
        <v>377</v>
      </c>
      <c r="C45" s="1011"/>
      <c r="D45" s="1011"/>
      <c r="E45" s="1012"/>
      <c r="F45" s="146" t="s">
        <v>41</v>
      </c>
      <c r="G45" s="142">
        <f>V!H37</f>
        <v>0</v>
      </c>
      <c r="H45" s="1013">
        <f>V!E37</f>
        <v>0</v>
      </c>
      <c r="I45" s="1014"/>
      <c r="J45" s="1013">
        <f>V!F37</f>
        <v>0</v>
      </c>
      <c r="K45" s="1015"/>
      <c r="L45" s="206"/>
    </row>
    <row r="46" spans="2:12" ht="16.5" thickBot="1" x14ac:dyDescent="0.3">
      <c r="B46" s="998" t="s">
        <v>378</v>
      </c>
      <c r="C46" s="999"/>
      <c r="D46" s="999"/>
      <c r="E46" s="1000"/>
      <c r="F46" s="143" t="s">
        <v>42</v>
      </c>
      <c r="G46" s="144">
        <f>V!H38</f>
        <v>0</v>
      </c>
      <c r="H46" s="1001">
        <f>V!E38</f>
        <v>0</v>
      </c>
      <c r="I46" s="1002"/>
      <c r="J46" s="1001">
        <f>V!F38</f>
        <v>0</v>
      </c>
      <c r="K46" s="1003"/>
      <c r="L46" s="206"/>
    </row>
    <row r="47" spans="2:12" ht="13.5" customHeight="1" x14ac:dyDescent="0.25">
      <c r="L47" s="206"/>
    </row>
    <row r="48" spans="2:12" ht="2.25" hidden="1" customHeight="1" x14ac:dyDescent="0.25">
      <c r="L48" s="206"/>
    </row>
    <row r="49" spans="2:12" ht="15" customHeight="1" x14ac:dyDescent="0.25">
      <c r="B49" s="996" t="s">
        <v>390</v>
      </c>
      <c r="C49" s="996"/>
      <c r="D49" s="996"/>
      <c r="F49" s="997"/>
      <c r="G49" s="997"/>
      <c r="I49" s="997">
        <f>INSTRUKCIJA!D17</f>
        <v>0</v>
      </c>
      <c r="J49" s="997"/>
      <c r="K49" s="997"/>
      <c r="L49" s="206"/>
    </row>
    <row r="50" spans="2:12" ht="15.75" x14ac:dyDescent="0.25">
      <c r="B50" s="993"/>
      <c r="C50" s="993"/>
      <c r="D50" s="993"/>
      <c r="F50" s="994" t="s">
        <v>224</v>
      </c>
      <c r="G50" s="994"/>
      <c r="I50" s="995" t="s">
        <v>225</v>
      </c>
      <c r="J50" s="995"/>
      <c r="K50" s="995"/>
      <c r="L50" s="206"/>
    </row>
    <row r="51" spans="2:12" ht="15.75" x14ac:dyDescent="0.25">
      <c r="B51" s="996" t="s">
        <v>226</v>
      </c>
      <c r="C51" s="996"/>
      <c r="D51" s="996"/>
      <c r="F51" s="997"/>
      <c r="G51" s="997"/>
      <c r="I51" s="997">
        <f>INSTRUKCIJA!D18</f>
        <v>0</v>
      </c>
      <c r="J51" s="997"/>
      <c r="K51" s="997"/>
      <c r="L51" s="206"/>
    </row>
    <row r="52" spans="2:12" ht="15.75" x14ac:dyDescent="0.25">
      <c r="B52" s="993"/>
      <c r="C52" s="993"/>
      <c r="D52" s="993"/>
      <c r="F52" s="994" t="s">
        <v>224</v>
      </c>
      <c r="G52" s="994"/>
      <c r="I52" s="995" t="s">
        <v>225</v>
      </c>
      <c r="J52" s="995"/>
      <c r="K52" s="995"/>
      <c r="L52" s="206"/>
    </row>
    <row r="53" spans="2:12" x14ac:dyDescent="0.25">
      <c r="L53" s="206"/>
    </row>
    <row r="54" spans="2:12" x14ac:dyDescent="0.25">
      <c r="L54" s="206"/>
    </row>
    <row r="55" spans="2:12" x14ac:dyDescent="0.25">
      <c r="L55" s="206"/>
    </row>
    <row r="56" spans="2:12" x14ac:dyDescent="0.25">
      <c r="L56" s="206"/>
    </row>
    <row r="57" spans="2:12" x14ac:dyDescent="0.25">
      <c r="L57" s="206"/>
    </row>
    <row r="58" spans="2:12" x14ac:dyDescent="0.25">
      <c r="L58" s="206"/>
    </row>
    <row r="59" spans="2:12" x14ac:dyDescent="0.25">
      <c r="L59" s="206"/>
    </row>
    <row r="60" spans="2:12" x14ac:dyDescent="0.25">
      <c r="L60" s="206"/>
    </row>
    <row r="61" spans="2:12" x14ac:dyDescent="0.25">
      <c r="L61" s="206"/>
    </row>
    <row r="62" spans="2:12" x14ac:dyDescent="0.25">
      <c r="L62" s="206"/>
    </row>
    <row r="63" spans="2:12" x14ac:dyDescent="0.25">
      <c r="L63" s="206"/>
    </row>
    <row r="64" spans="2:12" x14ac:dyDescent="0.25">
      <c r="L64" s="206"/>
    </row>
    <row r="65" spans="12:12" x14ac:dyDescent="0.25">
      <c r="L65" s="206"/>
    </row>
    <row r="66" spans="12:12" x14ac:dyDescent="0.25">
      <c r="L66" s="206"/>
    </row>
  </sheetData>
  <sheetProtection selectLockedCells="1"/>
  <mergeCells count="127">
    <mergeCell ref="B1:D3"/>
    <mergeCell ref="B18:E18"/>
    <mergeCell ref="H18:I18"/>
    <mergeCell ref="J18:K18"/>
    <mergeCell ref="B7:C7"/>
    <mergeCell ref="E7:I7"/>
    <mergeCell ref="B8:C8"/>
    <mergeCell ref="E8:I8"/>
    <mergeCell ref="E9:I9"/>
    <mergeCell ref="E11:G11"/>
    <mergeCell ref="E6:F6"/>
    <mergeCell ref="G14:G15"/>
    <mergeCell ref="H14:K14"/>
    <mergeCell ref="H15:I15"/>
    <mergeCell ref="J15:K15"/>
    <mergeCell ref="G6:L6"/>
    <mergeCell ref="E10:I10"/>
    <mergeCell ref="B14:E15"/>
    <mergeCell ref="F14:F15"/>
    <mergeCell ref="H1:K1"/>
    <mergeCell ref="H2:K2"/>
    <mergeCell ref="H3:K3"/>
    <mergeCell ref="E4:I4"/>
    <mergeCell ref="E5:I5"/>
    <mergeCell ref="B22:E22"/>
    <mergeCell ref="H22:I22"/>
    <mergeCell ref="B17:E17"/>
    <mergeCell ref="H17:I17"/>
    <mergeCell ref="E12:I12"/>
    <mergeCell ref="J22:K22"/>
    <mergeCell ref="B23:E23"/>
    <mergeCell ref="H23:I23"/>
    <mergeCell ref="J23:K23"/>
    <mergeCell ref="B20:E20"/>
    <mergeCell ref="H20:I20"/>
    <mergeCell ref="J20:K20"/>
    <mergeCell ref="B21:E21"/>
    <mergeCell ref="H21:I21"/>
    <mergeCell ref="J21:K21"/>
    <mergeCell ref="B19:E19"/>
    <mergeCell ref="H19:I19"/>
    <mergeCell ref="J19:K19"/>
    <mergeCell ref="B16:E16"/>
    <mergeCell ref="H16:I16"/>
    <mergeCell ref="J16:K16"/>
    <mergeCell ref="J17:K17"/>
    <mergeCell ref="B26:E26"/>
    <mergeCell ref="H26:I26"/>
    <mergeCell ref="J26:K26"/>
    <mergeCell ref="B27:E27"/>
    <mergeCell ref="H27:I27"/>
    <mergeCell ref="J27:K27"/>
    <mergeCell ref="B24:E24"/>
    <mergeCell ref="H24:I24"/>
    <mergeCell ref="J24:K24"/>
    <mergeCell ref="B25:E25"/>
    <mergeCell ref="H25:I25"/>
    <mergeCell ref="J25:K25"/>
    <mergeCell ref="B30:E30"/>
    <mergeCell ref="H30:I30"/>
    <mergeCell ref="J30:K30"/>
    <mergeCell ref="B31:E31"/>
    <mergeCell ref="H31:I31"/>
    <mergeCell ref="J31:K31"/>
    <mergeCell ref="B28:E28"/>
    <mergeCell ref="H28:I28"/>
    <mergeCell ref="J28:K28"/>
    <mergeCell ref="B29:E29"/>
    <mergeCell ref="H29:I29"/>
    <mergeCell ref="J29:K29"/>
    <mergeCell ref="B34:E34"/>
    <mergeCell ref="H34:I34"/>
    <mergeCell ref="J34:K34"/>
    <mergeCell ref="B35:E35"/>
    <mergeCell ref="H35:I35"/>
    <mergeCell ref="J35:K35"/>
    <mergeCell ref="B32:E32"/>
    <mergeCell ref="H32:I32"/>
    <mergeCell ref="J32:K32"/>
    <mergeCell ref="B33:E33"/>
    <mergeCell ref="H33:I33"/>
    <mergeCell ref="J33:K33"/>
    <mergeCell ref="B38:E38"/>
    <mergeCell ref="H38:I38"/>
    <mergeCell ref="J38:K38"/>
    <mergeCell ref="B39:E39"/>
    <mergeCell ref="H39:I39"/>
    <mergeCell ref="J39:K39"/>
    <mergeCell ref="B36:E36"/>
    <mergeCell ref="H36:I36"/>
    <mergeCell ref="J36:K36"/>
    <mergeCell ref="B37:E37"/>
    <mergeCell ref="H37:I37"/>
    <mergeCell ref="J37:K37"/>
    <mergeCell ref="B42:E42"/>
    <mergeCell ref="H42:I42"/>
    <mergeCell ref="J42:K42"/>
    <mergeCell ref="B43:E43"/>
    <mergeCell ref="H43:I43"/>
    <mergeCell ref="J43:K43"/>
    <mergeCell ref="B40:E40"/>
    <mergeCell ref="H40:I40"/>
    <mergeCell ref="J40:K40"/>
    <mergeCell ref="B41:E41"/>
    <mergeCell ref="H41:I41"/>
    <mergeCell ref="J41:K41"/>
    <mergeCell ref="B46:E46"/>
    <mergeCell ref="H46:I46"/>
    <mergeCell ref="J46:K46"/>
    <mergeCell ref="B49:D49"/>
    <mergeCell ref="F49:G49"/>
    <mergeCell ref="I49:K49"/>
    <mergeCell ref="B44:E44"/>
    <mergeCell ref="H44:I44"/>
    <mergeCell ref="J44:K44"/>
    <mergeCell ref="B45:E45"/>
    <mergeCell ref="H45:I45"/>
    <mergeCell ref="J45:K45"/>
    <mergeCell ref="B52:D52"/>
    <mergeCell ref="F52:G52"/>
    <mergeCell ref="I52:K52"/>
    <mergeCell ref="B50:D50"/>
    <mergeCell ref="F50:G50"/>
    <mergeCell ref="I50:K50"/>
    <mergeCell ref="B51:D51"/>
    <mergeCell ref="F51:G51"/>
    <mergeCell ref="I51:K51"/>
  </mergeCells>
  <pageMargins left="0.15748031496062992" right="0.11811023622047245" top="0.43307086614173229" bottom="0.23622047244094491" header="0.31496062992125984" footer="0.31496062992125984"/>
  <pageSetup paperSize="9" scale="9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39997558519241921"/>
    <pageSetUpPr fitToPage="1"/>
  </sheetPr>
  <dimension ref="A1:H38"/>
  <sheetViews>
    <sheetView topLeftCell="A13" zoomScale="70" zoomScaleNormal="100" zoomScalePageLayoutView="70" workbookViewId="0">
      <selection activeCell="E25" sqref="E25"/>
    </sheetView>
  </sheetViews>
  <sheetFormatPr defaultColWidth="9.140625" defaultRowHeight="11.25" x14ac:dyDescent="0.2"/>
  <cols>
    <col min="1" max="1" width="7.7109375" style="531" customWidth="1"/>
    <col min="2" max="2" width="6.42578125" style="531" customWidth="1"/>
    <col min="3" max="3" width="36.85546875" style="531" customWidth="1"/>
    <col min="4" max="4" width="9.140625" style="600"/>
    <col min="5" max="8" width="12" style="531" customWidth="1"/>
    <col min="9" max="16384" width="9.140625" style="531"/>
  </cols>
  <sheetData>
    <row r="1" spans="1:8" ht="36" customHeight="1" x14ac:dyDescent="0.2">
      <c r="A1" s="965" t="s">
        <v>534</v>
      </c>
      <c r="B1" s="965"/>
      <c r="C1" s="965"/>
      <c r="D1" s="965"/>
      <c r="E1" s="965"/>
      <c r="F1" s="965"/>
      <c r="G1" s="965"/>
      <c r="H1" s="965"/>
    </row>
    <row r="2" spans="1:8" ht="15.75" customHeight="1" thickBot="1" x14ac:dyDescent="0.25">
      <c r="A2" s="578" t="s">
        <v>515</v>
      </c>
      <c r="D2" s="579"/>
      <c r="E2" s="579"/>
      <c r="F2" s="579"/>
      <c r="H2" s="580"/>
    </row>
    <row r="3" spans="1:8" ht="15" customHeight="1" x14ac:dyDescent="0.2">
      <c r="A3" s="1055" t="s">
        <v>32</v>
      </c>
      <c r="B3" s="1056"/>
      <c r="C3" s="1056"/>
      <c r="D3" s="1057" t="s">
        <v>521</v>
      </c>
      <c r="E3" s="984" t="s">
        <v>543</v>
      </c>
      <c r="F3" s="984" t="s">
        <v>544</v>
      </c>
      <c r="G3" s="984" t="s">
        <v>545</v>
      </c>
      <c r="H3" s="991" t="s">
        <v>546</v>
      </c>
    </row>
    <row r="4" spans="1:8" ht="25.9" customHeight="1" x14ac:dyDescent="0.2">
      <c r="A4" s="977"/>
      <c r="B4" s="980"/>
      <c r="C4" s="980"/>
      <c r="D4" s="1058"/>
      <c r="E4" s="986"/>
      <c r="F4" s="986"/>
      <c r="G4" s="986"/>
      <c r="H4" s="992"/>
    </row>
    <row r="5" spans="1:8" ht="21" customHeight="1" thickBot="1" x14ac:dyDescent="0.25">
      <c r="A5" s="977" t="s">
        <v>6</v>
      </c>
      <c r="B5" s="980"/>
      <c r="C5" s="980"/>
      <c r="D5" s="581" t="s">
        <v>7</v>
      </c>
      <c r="E5" s="542">
        <v>1</v>
      </c>
      <c r="F5" s="542">
        <v>2</v>
      </c>
      <c r="G5" s="542">
        <v>3</v>
      </c>
      <c r="H5" s="543">
        <v>4</v>
      </c>
    </row>
    <row r="6" spans="1:8" ht="21" customHeight="1" x14ac:dyDescent="0.2">
      <c r="A6" s="1054" t="s">
        <v>43</v>
      </c>
      <c r="B6" s="1049"/>
      <c r="C6" s="1049"/>
      <c r="D6" s="544" t="s">
        <v>15</v>
      </c>
      <c r="E6" s="582">
        <f>V!E6</f>
        <v>0</v>
      </c>
      <c r="F6" s="583">
        <f>V!F6</f>
        <v>0</v>
      </c>
      <c r="G6" s="584">
        <f>V!G6</f>
        <v>0</v>
      </c>
      <c r="H6" s="585">
        <f>V!H6</f>
        <v>0</v>
      </c>
    </row>
    <row r="7" spans="1:8" ht="21" customHeight="1" x14ac:dyDescent="0.2">
      <c r="A7" s="586" t="s">
        <v>500</v>
      </c>
      <c r="B7" s="1050" t="s">
        <v>561</v>
      </c>
      <c r="C7" s="1050"/>
      <c r="D7" s="544" t="s">
        <v>16</v>
      </c>
      <c r="E7" s="587">
        <f>V!E7</f>
        <v>0</v>
      </c>
      <c r="F7" s="588">
        <f>V!F7</f>
        <v>0</v>
      </c>
      <c r="G7" s="589">
        <f>V!G7</f>
        <v>0</v>
      </c>
      <c r="H7" s="590">
        <f>V!H7</f>
        <v>0</v>
      </c>
    </row>
    <row r="8" spans="1:8" ht="21" customHeight="1" x14ac:dyDescent="0.2">
      <c r="A8" s="1054" t="s">
        <v>436</v>
      </c>
      <c r="B8" s="1049"/>
      <c r="C8" s="1049"/>
      <c r="D8" s="544" t="s">
        <v>18</v>
      </c>
      <c r="E8" s="591">
        <f>V!E8</f>
        <v>0</v>
      </c>
      <c r="F8" s="592">
        <f>V!F8</f>
        <v>0</v>
      </c>
      <c r="G8" s="593">
        <f>V!G8</f>
        <v>0</v>
      </c>
      <c r="H8" s="590">
        <f>V!H8</f>
        <v>0</v>
      </c>
    </row>
    <row r="9" spans="1:8" ht="21" customHeight="1" x14ac:dyDescent="0.2">
      <c r="A9" s="977" t="s">
        <v>541</v>
      </c>
      <c r="B9" s="1050" t="s">
        <v>86</v>
      </c>
      <c r="C9" s="1050"/>
      <c r="D9" s="544" t="s">
        <v>19</v>
      </c>
      <c r="E9" s="587">
        <f>V!E9</f>
        <v>0</v>
      </c>
      <c r="F9" s="594"/>
      <c r="G9" s="594"/>
      <c r="H9" s="590">
        <f>V!H9</f>
        <v>0</v>
      </c>
    </row>
    <row r="10" spans="1:8" ht="21" customHeight="1" x14ac:dyDescent="0.2">
      <c r="A10" s="977"/>
      <c r="B10" s="541" t="s">
        <v>541</v>
      </c>
      <c r="C10" s="551" t="s">
        <v>560</v>
      </c>
      <c r="D10" s="544" t="s">
        <v>205</v>
      </c>
      <c r="E10" s="587">
        <f>V!E10</f>
        <v>0</v>
      </c>
      <c r="F10" s="594"/>
      <c r="G10" s="594"/>
      <c r="H10" s="590">
        <f>V!H10</f>
        <v>0</v>
      </c>
    </row>
    <row r="11" spans="1:8" ht="21" customHeight="1" x14ac:dyDescent="0.2">
      <c r="A11" s="977"/>
      <c r="B11" s="1050" t="s">
        <v>551</v>
      </c>
      <c r="C11" s="1050"/>
      <c r="D11" s="544" t="s">
        <v>20</v>
      </c>
      <c r="E11" s="595"/>
      <c r="F11" s="588">
        <f>V!F11</f>
        <v>0</v>
      </c>
      <c r="G11" s="594"/>
      <c r="H11" s="590">
        <f>V!H11</f>
        <v>0</v>
      </c>
    </row>
    <row r="12" spans="1:8" ht="21" customHeight="1" x14ac:dyDescent="0.2">
      <c r="A12" s="977"/>
      <c r="B12" s="541" t="s">
        <v>541</v>
      </c>
      <c r="C12" s="551" t="s">
        <v>559</v>
      </c>
      <c r="D12" s="544" t="s">
        <v>206</v>
      </c>
      <c r="E12" s="595"/>
      <c r="F12" s="588">
        <f>V!F12</f>
        <v>0</v>
      </c>
      <c r="G12" s="594"/>
      <c r="H12" s="590">
        <f>V!H12</f>
        <v>0</v>
      </c>
    </row>
    <row r="13" spans="1:8" ht="21" customHeight="1" x14ac:dyDescent="0.2">
      <c r="A13" s="977"/>
      <c r="B13" s="1050" t="s">
        <v>87</v>
      </c>
      <c r="C13" s="1050"/>
      <c r="D13" s="544" t="s">
        <v>21</v>
      </c>
      <c r="E13" s="587">
        <f>V!E13</f>
        <v>0</v>
      </c>
      <c r="F13" s="594"/>
      <c r="G13" s="589">
        <f>V!G13</f>
        <v>0</v>
      </c>
      <c r="H13" s="590">
        <f>V!H13</f>
        <v>0</v>
      </c>
    </row>
    <row r="14" spans="1:8" ht="21" customHeight="1" x14ac:dyDescent="0.2">
      <c r="A14" s="977"/>
      <c r="B14" s="1050" t="s">
        <v>88</v>
      </c>
      <c r="C14" s="1050"/>
      <c r="D14" s="544" t="s">
        <v>22</v>
      </c>
      <c r="E14" s="587">
        <f>V!E14</f>
        <v>0</v>
      </c>
      <c r="F14" s="588">
        <f>V!F14</f>
        <v>0</v>
      </c>
      <c r="G14" s="589">
        <f>V!G14</f>
        <v>0</v>
      </c>
      <c r="H14" s="590">
        <f>V!H14</f>
        <v>0</v>
      </c>
    </row>
    <row r="15" spans="1:8" ht="21" customHeight="1" x14ac:dyDescent="0.2">
      <c r="A15" s="977"/>
      <c r="B15" s="541" t="s">
        <v>541</v>
      </c>
      <c r="C15" s="551" t="s">
        <v>558</v>
      </c>
      <c r="D15" s="544" t="s">
        <v>34</v>
      </c>
      <c r="E15" s="587">
        <f>V!E15</f>
        <v>0</v>
      </c>
      <c r="F15" s="588">
        <f>V!F15</f>
        <v>0</v>
      </c>
      <c r="G15" s="589">
        <f>V!G15</f>
        <v>0</v>
      </c>
      <c r="H15" s="590">
        <f>V!H15</f>
        <v>0</v>
      </c>
    </row>
    <row r="16" spans="1:8" ht="21" customHeight="1" x14ac:dyDescent="0.2">
      <c r="A16" s="977"/>
      <c r="B16" s="1050" t="s">
        <v>89</v>
      </c>
      <c r="C16" s="1050"/>
      <c r="D16" s="544" t="s">
        <v>23</v>
      </c>
      <c r="E16" s="587">
        <f>V!E16</f>
        <v>0</v>
      </c>
      <c r="F16" s="588">
        <f>V!F16</f>
        <v>0</v>
      </c>
      <c r="G16" s="589">
        <f>V!G16</f>
        <v>0</v>
      </c>
      <c r="H16" s="590">
        <f>V!H16</f>
        <v>0</v>
      </c>
    </row>
    <row r="17" spans="1:8" ht="21" customHeight="1" x14ac:dyDescent="0.2">
      <c r="A17" s="977"/>
      <c r="B17" s="1050" t="s">
        <v>645</v>
      </c>
      <c r="C17" s="1050"/>
      <c r="D17" s="544" t="s">
        <v>24</v>
      </c>
      <c r="E17" s="587">
        <f>V!E17</f>
        <v>0</v>
      </c>
      <c r="F17" s="594"/>
      <c r="G17" s="589">
        <f>V!G17</f>
        <v>0</v>
      </c>
      <c r="H17" s="590">
        <f>V!H17</f>
        <v>0</v>
      </c>
    </row>
    <row r="18" spans="1:8" ht="21" customHeight="1" x14ac:dyDescent="0.2">
      <c r="A18" s="977"/>
      <c r="B18" s="1050" t="s">
        <v>552</v>
      </c>
      <c r="C18" s="1050"/>
      <c r="D18" s="544" t="s">
        <v>25</v>
      </c>
      <c r="E18" s="595"/>
      <c r="F18" s="588">
        <f>V!F18</f>
        <v>0</v>
      </c>
      <c r="G18" s="589">
        <f>V!G18</f>
        <v>0</v>
      </c>
      <c r="H18" s="590">
        <f>V!H18</f>
        <v>0</v>
      </c>
    </row>
    <row r="19" spans="1:8" ht="21" customHeight="1" x14ac:dyDescent="0.2">
      <c r="A19" s="977"/>
      <c r="B19" s="1050" t="s">
        <v>553</v>
      </c>
      <c r="C19" s="1050"/>
      <c r="D19" s="544" t="s">
        <v>26</v>
      </c>
      <c r="E19" s="587">
        <f>V!E19</f>
        <v>0</v>
      </c>
      <c r="F19" s="588">
        <f>V!F19</f>
        <v>0</v>
      </c>
      <c r="G19" s="589">
        <f>V!G19</f>
        <v>0</v>
      </c>
      <c r="H19" s="590">
        <f>V!H19</f>
        <v>0</v>
      </c>
    </row>
    <row r="20" spans="1:8" ht="21" customHeight="1" x14ac:dyDescent="0.2">
      <c r="A20" s="977"/>
      <c r="B20" s="1050" t="s">
        <v>554</v>
      </c>
      <c r="C20" s="1050"/>
      <c r="D20" s="544" t="s">
        <v>718</v>
      </c>
      <c r="E20" s="587">
        <f>V!E20</f>
        <v>0</v>
      </c>
      <c r="F20" s="588">
        <f>V!F20</f>
        <v>0</v>
      </c>
      <c r="G20" s="589">
        <f>V!G20</f>
        <v>0</v>
      </c>
      <c r="H20" s="590">
        <f>V!H20</f>
        <v>0</v>
      </c>
    </row>
    <row r="21" spans="1:8" ht="21" customHeight="1" x14ac:dyDescent="0.2">
      <c r="A21" s="977"/>
      <c r="B21" s="1050" t="s">
        <v>562</v>
      </c>
      <c r="C21" s="1050"/>
      <c r="D21" s="544" t="s">
        <v>27</v>
      </c>
      <c r="E21" s="595"/>
      <c r="F21" s="588">
        <f>V!F21</f>
        <v>0</v>
      </c>
      <c r="G21" s="589">
        <f>V!G21</f>
        <v>0</v>
      </c>
      <c r="H21" s="590">
        <f>V!H21</f>
        <v>0</v>
      </c>
    </row>
    <row r="22" spans="1:8" ht="21" customHeight="1" x14ac:dyDescent="0.2">
      <c r="A22" s="977"/>
      <c r="B22" s="1050" t="s">
        <v>555</v>
      </c>
      <c r="C22" s="1050"/>
      <c r="D22" s="544" t="s">
        <v>28</v>
      </c>
      <c r="E22" s="587">
        <f>V!E22</f>
        <v>0</v>
      </c>
      <c r="F22" s="588">
        <f>V!F22</f>
        <v>0</v>
      </c>
      <c r="G22" s="589">
        <f>V!G22</f>
        <v>0</v>
      </c>
      <c r="H22" s="590">
        <f>V!H22</f>
        <v>0</v>
      </c>
    </row>
    <row r="23" spans="1:8" ht="21" customHeight="1" x14ac:dyDescent="0.2">
      <c r="A23" s="977"/>
      <c r="B23" s="980" t="s">
        <v>541</v>
      </c>
      <c r="C23" s="551" t="s">
        <v>556</v>
      </c>
      <c r="D23" s="544" t="s">
        <v>563</v>
      </c>
      <c r="E23" s="587">
        <f>V!E23</f>
        <v>0</v>
      </c>
      <c r="F23" s="588">
        <f>V!F23</f>
        <v>0</v>
      </c>
      <c r="G23" s="589">
        <f>V!G23</f>
        <v>0</v>
      </c>
      <c r="H23" s="590">
        <f>V!H23</f>
        <v>0</v>
      </c>
    </row>
    <row r="24" spans="1:8" ht="21" customHeight="1" x14ac:dyDescent="0.2">
      <c r="A24" s="977"/>
      <c r="B24" s="980"/>
      <c r="C24" s="551" t="s">
        <v>646</v>
      </c>
      <c r="D24" s="544" t="s">
        <v>564</v>
      </c>
      <c r="E24" s="587">
        <f>V!E24</f>
        <v>0</v>
      </c>
      <c r="F24" s="588">
        <f>V!F24</f>
        <v>0</v>
      </c>
      <c r="G24" s="589">
        <f>V!G24</f>
        <v>0</v>
      </c>
      <c r="H24" s="590">
        <f>V!H24</f>
        <v>0</v>
      </c>
    </row>
    <row r="25" spans="1:8" ht="21" customHeight="1" x14ac:dyDescent="0.2">
      <c r="A25" s="977"/>
      <c r="B25" s="980"/>
      <c r="C25" s="551" t="s">
        <v>647</v>
      </c>
      <c r="D25" s="544" t="s">
        <v>565</v>
      </c>
      <c r="E25" s="587">
        <f>V!E25</f>
        <v>0</v>
      </c>
      <c r="F25" s="588">
        <f>V!F25</f>
        <v>0</v>
      </c>
      <c r="G25" s="589">
        <f>V!G25</f>
        <v>0</v>
      </c>
      <c r="H25" s="590">
        <f>V!H25</f>
        <v>0</v>
      </c>
    </row>
    <row r="26" spans="1:8" ht="21" customHeight="1" x14ac:dyDescent="0.2">
      <c r="A26" s="977"/>
      <c r="B26" s="980"/>
      <c r="C26" s="551" t="s">
        <v>557</v>
      </c>
      <c r="D26" s="544" t="s">
        <v>566</v>
      </c>
      <c r="E26" s="587">
        <f>V!E26</f>
        <v>0</v>
      </c>
      <c r="F26" s="588">
        <f>V!F26</f>
        <v>0</v>
      </c>
      <c r="G26" s="589">
        <f>V!G26</f>
        <v>0</v>
      </c>
      <c r="H26" s="590">
        <f>V!H26</f>
        <v>0</v>
      </c>
    </row>
    <row r="27" spans="1:8" ht="21" customHeight="1" x14ac:dyDescent="0.2">
      <c r="A27" s="1053" t="s">
        <v>648</v>
      </c>
      <c r="B27" s="1050"/>
      <c r="C27" s="1050"/>
      <c r="D27" s="544" t="s">
        <v>30</v>
      </c>
      <c r="E27" s="587">
        <f>V!E27</f>
        <v>0</v>
      </c>
      <c r="F27" s="588">
        <f>V!F27</f>
        <v>0</v>
      </c>
      <c r="G27" s="589">
        <f>V!G27</f>
        <v>0</v>
      </c>
      <c r="H27" s="590">
        <f>V!H27</f>
        <v>0</v>
      </c>
    </row>
    <row r="28" spans="1:8" ht="21" customHeight="1" x14ac:dyDescent="0.2">
      <c r="A28" s="1053" t="s">
        <v>437</v>
      </c>
      <c r="B28" s="1050"/>
      <c r="C28" s="1050"/>
      <c r="D28" s="544" t="s">
        <v>31</v>
      </c>
      <c r="E28" s="591">
        <f>V!E28</f>
        <v>0</v>
      </c>
      <c r="F28" s="592">
        <f>V!F28</f>
        <v>0</v>
      </c>
      <c r="G28" s="592">
        <f>V!G28</f>
        <v>0</v>
      </c>
      <c r="H28" s="590">
        <f>V!H28</f>
        <v>0</v>
      </c>
    </row>
    <row r="29" spans="1:8" ht="21" customHeight="1" x14ac:dyDescent="0.2">
      <c r="A29" s="977" t="s">
        <v>541</v>
      </c>
      <c r="B29" s="1050" t="s">
        <v>567</v>
      </c>
      <c r="C29" s="1050"/>
      <c r="D29" s="544" t="s">
        <v>447</v>
      </c>
      <c r="E29" s="587">
        <f>V!E29</f>
        <v>0</v>
      </c>
      <c r="F29" s="588">
        <f>V!F29</f>
        <v>0</v>
      </c>
      <c r="G29" s="589">
        <f>V!G29</f>
        <v>0</v>
      </c>
      <c r="H29" s="590">
        <f>V!H29</f>
        <v>0</v>
      </c>
    </row>
    <row r="30" spans="1:8" ht="21" customHeight="1" x14ac:dyDescent="0.2">
      <c r="A30" s="977"/>
      <c r="B30" s="1050" t="s">
        <v>568</v>
      </c>
      <c r="C30" s="1050"/>
      <c r="D30" s="544" t="s">
        <v>448</v>
      </c>
      <c r="E30" s="587">
        <f>V!E30</f>
        <v>0</v>
      </c>
      <c r="F30" s="588">
        <f>V!F30</f>
        <v>0</v>
      </c>
      <c r="G30" s="589">
        <f>V!G30</f>
        <v>0</v>
      </c>
      <c r="H30" s="590">
        <f>V!H30</f>
        <v>0</v>
      </c>
    </row>
    <row r="31" spans="1:8" ht="21" customHeight="1" x14ac:dyDescent="0.2">
      <c r="A31" s="977"/>
      <c r="B31" s="1050" t="s">
        <v>569</v>
      </c>
      <c r="C31" s="1050"/>
      <c r="D31" s="544" t="s">
        <v>449</v>
      </c>
      <c r="E31" s="587">
        <f>V!E31</f>
        <v>0</v>
      </c>
      <c r="F31" s="588">
        <f>V!F31</f>
        <v>0</v>
      </c>
      <c r="G31" s="589">
        <f>V!G31</f>
        <v>0</v>
      </c>
      <c r="H31" s="590">
        <f>V!H31</f>
        <v>0</v>
      </c>
    </row>
    <row r="32" spans="1:8" ht="21" customHeight="1" x14ac:dyDescent="0.2">
      <c r="A32" s="977"/>
      <c r="B32" s="1050" t="s">
        <v>571</v>
      </c>
      <c r="C32" s="1050"/>
      <c r="D32" s="544" t="s">
        <v>450</v>
      </c>
      <c r="E32" s="587">
        <f>V!E32</f>
        <v>0</v>
      </c>
      <c r="F32" s="588">
        <f>V!F32</f>
        <v>0</v>
      </c>
      <c r="G32" s="589">
        <f>V!G32</f>
        <v>0</v>
      </c>
      <c r="H32" s="590">
        <f>V!H32</f>
        <v>0</v>
      </c>
    </row>
    <row r="33" spans="1:8" ht="21" customHeight="1" x14ac:dyDescent="0.2">
      <c r="A33" s="977"/>
      <c r="B33" s="1050" t="s">
        <v>570</v>
      </c>
      <c r="C33" s="1050"/>
      <c r="D33" s="544" t="s">
        <v>451</v>
      </c>
      <c r="E33" s="587">
        <f>V!E33</f>
        <v>0</v>
      </c>
      <c r="F33" s="588">
        <f>V!F33</f>
        <v>0</v>
      </c>
      <c r="G33" s="589">
        <f>V!G33</f>
        <v>0</v>
      </c>
      <c r="H33" s="590">
        <f>V!H33</f>
        <v>0</v>
      </c>
    </row>
    <row r="34" spans="1:8" ht="21" customHeight="1" x14ac:dyDescent="0.2">
      <c r="A34" s="977"/>
      <c r="B34" s="1049" t="s">
        <v>572</v>
      </c>
      <c r="C34" s="1049"/>
      <c r="D34" s="544" t="s">
        <v>452</v>
      </c>
      <c r="E34" s="547">
        <f>V!E34</f>
        <v>0</v>
      </c>
      <c r="F34" s="589">
        <f>V!F34</f>
        <v>0</v>
      </c>
      <c r="G34" s="589">
        <f>V!G34</f>
        <v>0</v>
      </c>
      <c r="H34" s="596">
        <f>V!H34</f>
        <v>0</v>
      </c>
    </row>
    <row r="35" spans="1:8" ht="21" customHeight="1" x14ac:dyDescent="0.2">
      <c r="A35" s="977"/>
      <c r="B35" s="1049" t="s">
        <v>573</v>
      </c>
      <c r="C35" s="1049"/>
      <c r="D35" s="544" t="s">
        <v>453</v>
      </c>
      <c r="E35" s="547">
        <f>V!E35</f>
        <v>0</v>
      </c>
      <c r="F35" s="589">
        <f>V!F35</f>
        <v>0</v>
      </c>
      <c r="G35" s="589">
        <f>V!G35</f>
        <v>0</v>
      </c>
      <c r="H35" s="596">
        <f>V!H35</f>
        <v>0</v>
      </c>
    </row>
    <row r="36" spans="1:8" ht="21" customHeight="1" x14ac:dyDescent="0.2">
      <c r="A36" s="977"/>
      <c r="B36" s="1050" t="s">
        <v>574</v>
      </c>
      <c r="C36" s="1050"/>
      <c r="D36" s="544" t="s">
        <v>454</v>
      </c>
      <c r="E36" s="547">
        <f>V!E36</f>
        <v>0</v>
      </c>
      <c r="F36" s="589">
        <f>V!F36</f>
        <v>0</v>
      </c>
      <c r="G36" s="589">
        <f>V!G36</f>
        <v>0</v>
      </c>
      <c r="H36" s="596">
        <f>V!H36</f>
        <v>0</v>
      </c>
    </row>
    <row r="37" spans="1:8" ht="21" customHeight="1" x14ac:dyDescent="0.2">
      <c r="A37" s="977"/>
      <c r="B37" s="1050" t="s">
        <v>90</v>
      </c>
      <c r="C37" s="1050"/>
      <c r="D37" s="544" t="s">
        <v>468</v>
      </c>
      <c r="E37" s="587">
        <f>V!E37</f>
        <v>0</v>
      </c>
      <c r="F37" s="588">
        <f>V!F37</f>
        <v>0</v>
      </c>
      <c r="G37" s="589">
        <f>V!G37</f>
        <v>0</v>
      </c>
      <c r="H37" s="590">
        <f>V!H37</f>
        <v>0</v>
      </c>
    </row>
    <row r="38" spans="1:8" ht="21" customHeight="1" thickBot="1" x14ac:dyDescent="0.25">
      <c r="A38" s="1051" t="s">
        <v>575</v>
      </c>
      <c r="B38" s="1052"/>
      <c r="C38" s="1052"/>
      <c r="D38" s="552" t="s">
        <v>42</v>
      </c>
      <c r="E38" s="597">
        <f>V!E38</f>
        <v>0</v>
      </c>
      <c r="F38" s="598">
        <f>V!F38</f>
        <v>0</v>
      </c>
      <c r="G38" s="598">
        <f>V!G38</f>
        <v>0</v>
      </c>
      <c r="H38" s="599">
        <f>V!H38</f>
        <v>0</v>
      </c>
    </row>
  </sheetData>
  <sheetProtection algorithmName="SHA-512" hashValue="YJwJybmZK97RfhG0H0OtG5RO5qv4BEnVZUFm6W0iK9b9fSkcR/8BWGSoVm8wncuCwR00YczeecDAcE+2KRXSmg==" saltValue="GO7Fj3I58+QtSaYJq6RnvA==" spinCount="100000" sheet="1" selectLockedCells="1"/>
  <mergeCells count="37">
    <mergeCell ref="A1:H1"/>
    <mergeCell ref="A3:C4"/>
    <mergeCell ref="D3:D4"/>
    <mergeCell ref="E3:E4"/>
    <mergeCell ref="F3:F4"/>
    <mergeCell ref="G3:G4"/>
    <mergeCell ref="H3:H4"/>
    <mergeCell ref="A5:C5"/>
    <mergeCell ref="A6:C6"/>
    <mergeCell ref="B7:C7"/>
    <mergeCell ref="A8:C8"/>
    <mergeCell ref="A9:A26"/>
    <mergeCell ref="B9:C9"/>
    <mergeCell ref="B11:C11"/>
    <mergeCell ref="B13:C13"/>
    <mergeCell ref="B14:C14"/>
    <mergeCell ref="B21:C21"/>
    <mergeCell ref="B23:B26"/>
    <mergeCell ref="A27:C27"/>
    <mergeCell ref="A28:C28"/>
    <mergeCell ref="B22:C22"/>
    <mergeCell ref="B16:C16"/>
    <mergeCell ref="B17:C17"/>
    <mergeCell ref="B18:C18"/>
    <mergeCell ref="B19:C19"/>
    <mergeCell ref="B20:C20"/>
    <mergeCell ref="B34:C34"/>
    <mergeCell ref="B35:C35"/>
    <mergeCell ref="B36:C36"/>
    <mergeCell ref="B37:C37"/>
    <mergeCell ref="A38:C38"/>
    <mergeCell ref="A29:A37"/>
    <mergeCell ref="B29:C29"/>
    <mergeCell ref="B30:C30"/>
    <mergeCell ref="B31:C31"/>
    <mergeCell ref="B32:C32"/>
    <mergeCell ref="B33:C33"/>
  </mergeCells>
  <pageMargins left="0.70866141732283472" right="0.70866141732283472" top="0.74803149606299213" bottom="0.74803149606299213" header="0.31496062992125984" footer="0.31496062992125984"/>
  <pageSetup paperSize="9" scale="80" orientation="portrait" r:id="rId1"/>
  <ignoredErrors>
    <ignoredError sqref="E6:H38" unlockedFormula="1"/>
    <ignoredError sqref="D6:D38"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5">
    <tabColor theme="4"/>
    <pageSetUpPr fitToPage="1"/>
  </sheetPr>
  <dimension ref="B1:K89"/>
  <sheetViews>
    <sheetView topLeftCell="A40" zoomScale="85" zoomScaleNormal="85" workbookViewId="0">
      <selection activeCell="D13" sqref="D13:J13"/>
    </sheetView>
  </sheetViews>
  <sheetFormatPr defaultColWidth="9.140625" defaultRowHeight="15" x14ac:dyDescent="0.25"/>
  <cols>
    <col min="1" max="1" width="5" style="98" customWidth="1"/>
    <col min="2" max="3" width="9.140625" style="98"/>
    <col min="4" max="4" width="7.85546875" style="98" customWidth="1"/>
    <col min="5" max="5" width="15.5703125" style="98" customWidth="1"/>
    <col min="6" max="6" width="6.7109375" style="98" customWidth="1"/>
    <col min="7" max="7" width="8.42578125" style="98" customWidth="1"/>
    <col min="8" max="8" width="9.7109375" style="98" customWidth="1"/>
    <col min="9" max="9" width="9.28515625" style="98" customWidth="1"/>
    <col min="10" max="10" width="12.85546875" style="98" customWidth="1"/>
    <col min="11" max="11" width="14" style="98" customWidth="1"/>
    <col min="12" max="12" width="9.5703125" style="98" customWidth="1"/>
    <col min="13" max="16384" width="9.140625" style="98"/>
  </cols>
  <sheetData>
    <row r="1" spans="2:11" ht="15.75" customHeight="1" x14ac:dyDescent="0.25">
      <c r="B1" s="1028" t="s">
        <v>394</v>
      </c>
      <c r="C1" s="1029"/>
      <c r="D1" s="1029"/>
      <c r="H1" s="1045" t="s">
        <v>326</v>
      </c>
      <c r="I1" s="1045"/>
      <c r="J1" s="1045"/>
      <c r="K1" s="1045"/>
    </row>
    <row r="2" spans="2:11" ht="15.75" x14ac:dyDescent="0.25">
      <c r="B2" s="1029"/>
      <c r="C2" s="1029"/>
      <c r="D2" s="1029"/>
      <c r="H2" s="1045" t="s">
        <v>218</v>
      </c>
      <c r="I2" s="1045"/>
      <c r="J2" s="1045"/>
      <c r="K2" s="1045"/>
    </row>
    <row r="3" spans="2:11" ht="15.75" customHeight="1" x14ac:dyDescent="0.25">
      <c r="B3" s="1029"/>
      <c r="C3" s="1029"/>
      <c r="D3" s="1029"/>
      <c r="G3" s="1045" t="s">
        <v>220</v>
      </c>
      <c r="H3" s="1045"/>
      <c r="I3" s="1045"/>
      <c r="J3" s="1045"/>
      <c r="K3" s="1045"/>
    </row>
    <row r="5" spans="2:11" ht="15.75" x14ac:dyDescent="0.25">
      <c r="E5" s="1047">
        <f>INSTRUKCIJA!D15</f>
        <v>0</v>
      </c>
      <c r="F5" s="1047"/>
      <c r="G5" s="1047"/>
      <c r="H5" s="1047"/>
      <c r="I5" s="1047"/>
    </row>
    <row r="6" spans="2:11" ht="15.75" x14ac:dyDescent="0.25">
      <c r="E6" s="1048" t="s">
        <v>325</v>
      </c>
      <c r="F6" s="1048"/>
      <c r="G6" s="1048"/>
      <c r="H6" s="1048"/>
      <c r="I6" s="1048"/>
    </row>
    <row r="7" spans="2:11" ht="15.75" x14ac:dyDescent="0.25">
      <c r="E7" s="1037">
        <f>INSTRUKCIJA!D14</f>
        <v>0</v>
      </c>
      <c r="F7" s="1037"/>
      <c r="G7" s="1042">
        <f>INSTRUKCIJA!D20</f>
        <v>0</v>
      </c>
      <c r="H7" s="1042"/>
      <c r="I7" s="1042"/>
      <c r="J7" s="1042"/>
      <c r="K7" s="1042"/>
    </row>
    <row r="8" spans="2:11" ht="15.75" x14ac:dyDescent="0.25">
      <c r="B8" s="1033"/>
      <c r="C8" s="1033"/>
      <c r="E8" s="994" t="s">
        <v>324</v>
      </c>
      <c r="F8" s="994"/>
      <c r="G8" s="994"/>
      <c r="H8" s="994"/>
      <c r="I8" s="994"/>
    </row>
    <row r="9" spans="2:11" ht="15.75" x14ac:dyDescent="0.25">
      <c r="B9" s="1034"/>
      <c r="C9" s="1034"/>
    </row>
    <row r="10" spans="2:11" x14ac:dyDescent="0.25">
      <c r="B10" s="1033"/>
      <c r="C10" s="1033"/>
    </row>
    <row r="11" spans="2:11" ht="15.75" x14ac:dyDescent="0.25">
      <c r="B11" s="993"/>
      <c r="C11" s="993"/>
      <c r="D11" s="1035" t="s">
        <v>323</v>
      </c>
      <c r="E11" s="1035"/>
      <c r="F11" s="1035"/>
      <c r="G11" s="1035"/>
      <c r="H11" s="1035"/>
      <c r="I11" s="1035"/>
      <c r="J11" s="1035"/>
      <c r="K11" s="99"/>
    </row>
    <row r="12" spans="2:11" ht="15.75" x14ac:dyDescent="0.25">
      <c r="B12" s="99"/>
      <c r="C12" s="99"/>
      <c r="D12" s="1035" t="s">
        <v>420</v>
      </c>
      <c r="E12" s="995"/>
      <c r="F12" s="995"/>
      <c r="G12" s="995"/>
      <c r="H12" s="995"/>
      <c r="I12" s="995"/>
      <c r="J12" s="995"/>
      <c r="K12" s="99"/>
    </row>
    <row r="13" spans="2:11" ht="15.75" x14ac:dyDescent="0.25">
      <c r="B13" s="99"/>
      <c r="C13" s="99"/>
      <c r="D13" s="1035" t="s">
        <v>322</v>
      </c>
      <c r="E13" s="1035"/>
      <c r="F13" s="1035"/>
      <c r="G13" s="1035"/>
      <c r="H13" s="1035"/>
      <c r="I13" s="1035"/>
      <c r="J13" s="1035"/>
      <c r="K13" s="99"/>
    </row>
    <row r="14" spans="2:11" ht="15.75" x14ac:dyDescent="0.25">
      <c r="B14" s="99"/>
      <c r="C14" s="99"/>
      <c r="D14" s="112"/>
      <c r="E14" s="1036">
        <f>INSTRUKCIJA!D16</f>
        <v>0</v>
      </c>
      <c r="F14" s="1037"/>
      <c r="G14" s="1037"/>
      <c r="H14" s="114" t="s">
        <v>321</v>
      </c>
      <c r="I14" s="113"/>
      <c r="J14" s="112"/>
      <c r="K14" s="99"/>
    </row>
    <row r="15" spans="2:11" ht="15.75" customHeight="1" x14ac:dyDescent="0.25">
      <c r="B15" s="99"/>
      <c r="C15" s="99"/>
      <c r="D15" s="112"/>
      <c r="E15" s="1019" t="s">
        <v>320</v>
      </c>
      <c r="F15" s="1019"/>
      <c r="G15" s="1019"/>
      <c r="H15" s="1019"/>
      <c r="I15" s="1019"/>
      <c r="J15" s="112"/>
      <c r="K15" s="99"/>
    </row>
    <row r="16" spans="2:11" ht="16.5" thickBot="1" x14ac:dyDescent="0.3">
      <c r="B16" s="99"/>
      <c r="C16" s="99"/>
      <c r="D16" s="99"/>
      <c r="E16" s="99"/>
      <c r="F16" s="99"/>
      <c r="G16" s="99"/>
      <c r="H16" s="99"/>
      <c r="I16" s="99"/>
      <c r="J16" s="99"/>
      <c r="K16" s="99"/>
    </row>
    <row r="17" spans="2:11" ht="13.5" customHeight="1" x14ac:dyDescent="0.25">
      <c r="B17" s="1064" t="s">
        <v>45</v>
      </c>
      <c r="C17" s="1060"/>
      <c r="D17" s="1060"/>
      <c r="E17" s="1065"/>
      <c r="F17" s="1069" t="s">
        <v>1</v>
      </c>
      <c r="G17" s="1059" t="s">
        <v>46</v>
      </c>
      <c r="H17" s="1060"/>
      <c r="I17" s="1060"/>
      <c r="J17" s="1062" t="s">
        <v>317</v>
      </c>
      <c r="K17" s="1071" t="s">
        <v>316</v>
      </c>
    </row>
    <row r="18" spans="2:11" ht="18" customHeight="1" x14ac:dyDescent="0.25">
      <c r="B18" s="1066"/>
      <c r="C18" s="1067"/>
      <c r="D18" s="1067"/>
      <c r="E18" s="1068"/>
      <c r="F18" s="1070"/>
      <c r="G18" s="1073" t="s">
        <v>47</v>
      </c>
      <c r="H18" s="110" t="s">
        <v>4</v>
      </c>
      <c r="I18" s="1061" t="s">
        <v>315</v>
      </c>
      <c r="J18" s="1063"/>
      <c r="K18" s="1072"/>
    </row>
    <row r="19" spans="2:11" ht="33.75" customHeight="1" x14ac:dyDescent="0.25">
      <c r="B19" s="1066"/>
      <c r="C19" s="1067"/>
      <c r="D19" s="1067"/>
      <c r="E19" s="1068"/>
      <c r="F19" s="1070"/>
      <c r="G19" s="1073"/>
      <c r="H19" s="109" t="s">
        <v>48</v>
      </c>
      <c r="I19" s="1061"/>
      <c r="J19" s="1063"/>
      <c r="K19" s="1072"/>
    </row>
    <row r="20" spans="2:11" ht="17.25" customHeight="1" thickBot="1" x14ac:dyDescent="0.3">
      <c r="B20" s="1044" t="s">
        <v>6</v>
      </c>
      <c r="C20" s="1039"/>
      <c r="D20" s="1039"/>
      <c r="E20" s="1078"/>
      <c r="F20" s="122" t="s">
        <v>7</v>
      </c>
      <c r="G20" s="117">
        <v>1</v>
      </c>
      <c r="H20" s="108">
        <v>2</v>
      </c>
      <c r="I20" s="108">
        <v>3</v>
      </c>
      <c r="J20" s="108">
        <v>4</v>
      </c>
      <c r="K20" s="107">
        <v>5</v>
      </c>
    </row>
    <row r="21" spans="2:11" ht="38.25" customHeight="1" x14ac:dyDescent="0.25">
      <c r="B21" s="1079" t="s">
        <v>319</v>
      </c>
      <c r="C21" s="1080"/>
      <c r="D21" s="1080"/>
      <c r="E21" s="1081"/>
      <c r="F21" s="123" t="s">
        <v>15</v>
      </c>
      <c r="G21" s="118">
        <f>VI!E7</f>
        <v>0</v>
      </c>
      <c r="H21" s="106">
        <f>VI!F7</f>
        <v>0</v>
      </c>
      <c r="I21" s="106">
        <f>VI!G7</f>
        <v>0</v>
      </c>
      <c r="J21" s="106">
        <f>VI!H7</f>
        <v>0</v>
      </c>
      <c r="K21" s="105">
        <f>VI!I7</f>
        <v>0</v>
      </c>
    </row>
    <row r="22" spans="2:11" ht="18.75" customHeight="1" x14ac:dyDescent="0.25">
      <c r="B22" s="1075" t="s">
        <v>50</v>
      </c>
      <c r="C22" s="1076"/>
      <c r="D22" s="1076"/>
      <c r="E22" s="1077"/>
      <c r="F22" s="124" t="s">
        <v>18</v>
      </c>
      <c r="G22" s="118">
        <f>VI!E8</f>
        <v>0</v>
      </c>
      <c r="H22" s="106">
        <f>VI!F8</f>
        <v>0</v>
      </c>
      <c r="I22" s="106">
        <f>VI!G8</f>
        <v>0</v>
      </c>
      <c r="J22" s="106">
        <f>VI!H8</f>
        <v>0</v>
      </c>
      <c r="K22" s="105">
        <f>VI!I8</f>
        <v>0</v>
      </c>
    </row>
    <row r="23" spans="2:11" ht="18.75" customHeight="1" x14ac:dyDescent="0.25">
      <c r="B23" s="1004" t="s">
        <v>51</v>
      </c>
      <c r="C23" s="1005"/>
      <c r="D23" s="1005"/>
      <c r="E23" s="1006"/>
      <c r="F23" s="124" t="s">
        <v>30</v>
      </c>
      <c r="G23" s="118">
        <f>VI!E9</f>
        <v>0</v>
      </c>
      <c r="H23" s="106">
        <f>VI!F9</f>
        <v>0</v>
      </c>
      <c r="I23" s="106">
        <f>VI!G9</f>
        <v>0</v>
      </c>
      <c r="J23" s="106">
        <f>VI!H9</f>
        <v>0</v>
      </c>
      <c r="K23" s="105">
        <f>VI!I9</f>
        <v>0</v>
      </c>
    </row>
    <row r="24" spans="2:11" ht="18.75" customHeight="1" x14ac:dyDescent="0.25">
      <c r="B24" s="1075" t="s">
        <v>52</v>
      </c>
      <c r="C24" s="1076"/>
      <c r="D24" s="1076"/>
      <c r="E24" s="1077"/>
      <c r="F24" s="124" t="s">
        <v>31</v>
      </c>
      <c r="G24" s="118">
        <f>VI!E10</f>
        <v>0</v>
      </c>
      <c r="H24" s="106">
        <f>VI!F10</f>
        <v>0</v>
      </c>
      <c r="I24" s="106">
        <f>VI!G10</f>
        <v>0</v>
      </c>
      <c r="J24" s="106">
        <f>VI!H10</f>
        <v>0</v>
      </c>
      <c r="K24" s="105">
        <f>VI!I10</f>
        <v>0</v>
      </c>
    </row>
    <row r="25" spans="2:11" ht="18.75" customHeight="1" x14ac:dyDescent="0.25">
      <c r="B25" s="1075" t="s">
        <v>53</v>
      </c>
      <c r="C25" s="1076"/>
      <c r="D25" s="1076"/>
      <c r="E25" s="1077"/>
      <c r="F25" s="124" t="s">
        <v>42</v>
      </c>
      <c r="G25" s="118">
        <f>VI!E11</f>
        <v>0</v>
      </c>
      <c r="H25" s="106">
        <f>VI!F11</f>
        <v>0</v>
      </c>
      <c r="I25" s="106">
        <f>VI!G11</f>
        <v>0</v>
      </c>
      <c r="J25" s="106">
        <f>VI!H11</f>
        <v>0</v>
      </c>
      <c r="K25" s="105">
        <f>VI!I11</f>
        <v>0</v>
      </c>
    </row>
    <row r="26" spans="2:11" ht="18.75" customHeight="1" x14ac:dyDescent="0.25">
      <c r="B26" s="1075" t="s">
        <v>54</v>
      </c>
      <c r="C26" s="1076"/>
      <c r="D26" s="1076"/>
      <c r="E26" s="1077"/>
      <c r="F26" s="124" t="s">
        <v>111</v>
      </c>
      <c r="G26" s="118">
        <f>VI!E14</f>
        <v>0</v>
      </c>
      <c r="H26" s="106">
        <f>VI!F14</f>
        <v>0</v>
      </c>
      <c r="I26" s="106">
        <f>VI!G14</f>
        <v>0</v>
      </c>
      <c r="J26" s="106">
        <f>VI!H14</f>
        <v>0</v>
      </c>
      <c r="K26" s="105">
        <f>VI!I14</f>
        <v>0</v>
      </c>
    </row>
    <row r="27" spans="2:11" ht="18.75" customHeight="1" x14ac:dyDescent="0.25">
      <c r="B27" s="1075" t="s">
        <v>55</v>
      </c>
      <c r="C27" s="1076"/>
      <c r="D27" s="1076"/>
      <c r="E27" s="1077"/>
      <c r="F27" s="124" t="s">
        <v>112</v>
      </c>
      <c r="G27" s="118">
        <f>VI!E15</f>
        <v>0</v>
      </c>
      <c r="H27" s="106">
        <f>VI!F15</f>
        <v>0</v>
      </c>
      <c r="I27" s="106">
        <f>VI!G15</f>
        <v>0</v>
      </c>
      <c r="J27" s="106">
        <f>VI!H15</f>
        <v>0</v>
      </c>
      <c r="K27" s="105">
        <f>VI!I15</f>
        <v>0</v>
      </c>
    </row>
    <row r="28" spans="2:11" ht="18.75" customHeight="1" x14ac:dyDescent="0.25">
      <c r="B28" s="1075" t="s">
        <v>56</v>
      </c>
      <c r="C28" s="1076"/>
      <c r="D28" s="1076"/>
      <c r="E28" s="1077"/>
      <c r="F28" s="124" t="s">
        <v>114</v>
      </c>
      <c r="G28" s="118">
        <f>VI!E16</f>
        <v>0</v>
      </c>
      <c r="H28" s="106">
        <f>VI!F16</f>
        <v>0</v>
      </c>
      <c r="I28" s="106">
        <f>VI!G16</f>
        <v>0</v>
      </c>
      <c r="J28" s="106">
        <f>VI!H16</f>
        <v>0</v>
      </c>
      <c r="K28" s="105">
        <f>VI!I16</f>
        <v>0</v>
      </c>
    </row>
    <row r="29" spans="2:11" ht="18.75" customHeight="1" x14ac:dyDescent="0.25">
      <c r="B29" s="1075" t="s">
        <v>57</v>
      </c>
      <c r="C29" s="1076"/>
      <c r="D29" s="1076"/>
      <c r="E29" s="1077"/>
      <c r="F29" s="124" t="s">
        <v>113</v>
      </c>
      <c r="G29" s="118">
        <f>VI!E17</f>
        <v>0</v>
      </c>
      <c r="H29" s="106">
        <f>VI!F17</f>
        <v>0</v>
      </c>
      <c r="I29" s="106">
        <f>VI!G17</f>
        <v>0</v>
      </c>
      <c r="J29" s="106">
        <f>VI!H17</f>
        <v>0</v>
      </c>
      <c r="K29" s="105">
        <f>VI!I17</f>
        <v>0</v>
      </c>
    </row>
    <row r="30" spans="2:11" ht="18.75" customHeight="1" x14ac:dyDescent="0.25">
      <c r="B30" s="1075" t="s">
        <v>58</v>
      </c>
      <c r="C30" s="1076"/>
      <c r="D30" s="1076"/>
      <c r="E30" s="1077"/>
      <c r="F30" s="124" t="s">
        <v>115</v>
      </c>
      <c r="G30" s="118">
        <f>VI!E18</f>
        <v>0</v>
      </c>
      <c r="H30" s="106">
        <f>VI!F18</f>
        <v>0</v>
      </c>
      <c r="I30" s="106">
        <f>VI!G18</f>
        <v>0</v>
      </c>
      <c r="J30" s="106">
        <f>VI!H18</f>
        <v>0</v>
      </c>
      <c r="K30" s="105">
        <f>VI!I18</f>
        <v>0</v>
      </c>
    </row>
    <row r="31" spans="2:11" ht="18.75" customHeight="1" x14ac:dyDescent="0.25">
      <c r="B31" s="1075" t="s">
        <v>59</v>
      </c>
      <c r="C31" s="1076"/>
      <c r="D31" s="1076"/>
      <c r="E31" s="1077"/>
      <c r="F31" s="124" t="s">
        <v>116</v>
      </c>
      <c r="G31" s="118">
        <f>VI!E19</f>
        <v>0</v>
      </c>
      <c r="H31" s="106">
        <f>VI!F19</f>
        <v>0</v>
      </c>
      <c r="I31" s="106">
        <f>VI!G19</f>
        <v>0</v>
      </c>
      <c r="J31" s="106">
        <f>VI!H19</f>
        <v>0</v>
      </c>
      <c r="K31" s="105">
        <f>VI!I19</f>
        <v>0</v>
      </c>
    </row>
    <row r="32" spans="2:11" ht="18.75" customHeight="1" x14ac:dyDescent="0.25">
      <c r="B32" s="1075" t="s">
        <v>60</v>
      </c>
      <c r="C32" s="1076"/>
      <c r="D32" s="1076"/>
      <c r="E32" s="1077"/>
      <c r="F32" s="124" t="s">
        <v>117</v>
      </c>
      <c r="G32" s="118">
        <f>VI!E20</f>
        <v>0</v>
      </c>
      <c r="H32" s="106">
        <f>VI!F20</f>
        <v>0</v>
      </c>
      <c r="I32" s="106">
        <f>VI!G20</f>
        <v>0</v>
      </c>
      <c r="J32" s="106">
        <f>VI!H20</f>
        <v>0</v>
      </c>
      <c r="K32" s="105">
        <f>VI!I20</f>
        <v>0</v>
      </c>
    </row>
    <row r="33" spans="2:11" ht="18.75" customHeight="1" x14ac:dyDescent="0.25">
      <c r="B33" s="1075" t="s">
        <v>61</v>
      </c>
      <c r="C33" s="1076"/>
      <c r="D33" s="1076"/>
      <c r="E33" s="1077"/>
      <c r="F33" s="124" t="s">
        <v>118</v>
      </c>
      <c r="G33" s="119" t="s">
        <v>272</v>
      </c>
      <c r="H33" s="104" t="s">
        <v>272</v>
      </c>
      <c r="I33" s="104" t="s">
        <v>272</v>
      </c>
      <c r="J33" s="106">
        <f>VI!H21</f>
        <v>0</v>
      </c>
      <c r="K33" s="105">
        <f>VI!I21</f>
        <v>0</v>
      </c>
    </row>
    <row r="34" spans="2:11" ht="18.75" customHeight="1" x14ac:dyDescent="0.25">
      <c r="B34" s="1075" t="s">
        <v>62</v>
      </c>
      <c r="C34" s="1076"/>
      <c r="D34" s="1076"/>
      <c r="E34" s="1077"/>
      <c r="F34" s="124" t="s">
        <v>119</v>
      </c>
      <c r="G34" s="119" t="s">
        <v>272</v>
      </c>
      <c r="H34" s="104" t="s">
        <v>272</v>
      </c>
      <c r="I34" s="104" t="s">
        <v>272</v>
      </c>
      <c r="J34" s="106">
        <f>VI!H22</f>
        <v>0</v>
      </c>
      <c r="K34" s="105">
        <f>VI!I22</f>
        <v>0</v>
      </c>
    </row>
    <row r="35" spans="2:11" ht="18.75" customHeight="1" x14ac:dyDescent="0.25">
      <c r="B35" s="1075" t="s">
        <v>63</v>
      </c>
      <c r="C35" s="1076"/>
      <c r="D35" s="1076"/>
      <c r="E35" s="1077"/>
      <c r="F35" s="124" t="s">
        <v>120</v>
      </c>
      <c r="G35" s="118">
        <f>VI!E23</f>
        <v>0</v>
      </c>
      <c r="H35" s="106">
        <f>VI!F23</f>
        <v>0</v>
      </c>
      <c r="I35" s="106">
        <f>VI!G23</f>
        <v>0</v>
      </c>
      <c r="J35" s="106">
        <f>VI!H23</f>
        <v>0</v>
      </c>
      <c r="K35" s="105">
        <f>VI!I23</f>
        <v>0</v>
      </c>
    </row>
    <row r="36" spans="2:11" ht="18.75" customHeight="1" thickBot="1" x14ac:dyDescent="0.3">
      <c r="B36" s="1089" t="s">
        <v>64</v>
      </c>
      <c r="C36" s="1090"/>
      <c r="D36" s="1090"/>
      <c r="E36" s="1091"/>
      <c r="F36" s="125" t="s">
        <v>121</v>
      </c>
      <c r="G36" s="120" t="s">
        <v>272</v>
      </c>
      <c r="H36" s="103" t="s">
        <v>272</v>
      </c>
      <c r="I36" s="103" t="s">
        <v>272</v>
      </c>
      <c r="J36" s="115">
        <f>VI!H24</f>
        <v>0</v>
      </c>
      <c r="K36" s="116">
        <f>VI!I24</f>
        <v>0</v>
      </c>
    </row>
    <row r="37" spans="2:11" ht="18.75" customHeight="1" thickBot="1" x14ac:dyDescent="0.3">
      <c r="B37" s="1086" t="s">
        <v>318</v>
      </c>
      <c r="C37" s="1087"/>
      <c r="D37" s="1087"/>
      <c r="E37" s="1088"/>
      <c r="F37" s="126" t="s">
        <v>122</v>
      </c>
      <c r="G37" s="121" t="s">
        <v>272</v>
      </c>
      <c r="H37" s="102" t="s">
        <v>272</v>
      </c>
      <c r="I37" s="102" t="s">
        <v>272</v>
      </c>
      <c r="J37" s="102">
        <f>VI!H25</f>
        <v>0</v>
      </c>
      <c r="K37" s="101">
        <f>VI!I25</f>
        <v>0</v>
      </c>
    </row>
    <row r="38" spans="2:11" ht="15.75" x14ac:dyDescent="0.25">
      <c r="B38" s="99"/>
      <c r="C38" s="99"/>
      <c r="D38" s="99"/>
      <c r="E38" s="99"/>
      <c r="F38" s="111"/>
      <c r="G38" s="99"/>
      <c r="H38" s="99"/>
      <c r="I38" s="99"/>
      <c r="J38" s="99"/>
      <c r="K38" s="99"/>
    </row>
    <row r="39" spans="2:11" ht="15.75" x14ac:dyDescent="0.25">
      <c r="B39" s="996" t="s">
        <v>390</v>
      </c>
      <c r="C39" s="996"/>
      <c r="D39" s="996"/>
      <c r="E39" s="996"/>
      <c r="F39" s="997"/>
      <c r="G39" s="997"/>
      <c r="I39" s="997">
        <f>INSTRUKCIJA!D17</f>
        <v>0</v>
      </c>
      <c r="J39" s="997"/>
      <c r="K39" s="997"/>
    </row>
    <row r="40" spans="2:11" ht="14.25" customHeight="1" x14ac:dyDescent="0.25">
      <c r="B40" s="993"/>
      <c r="C40" s="993"/>
      <c r="D40" s="993"/>
      <c r="F40" s="994" t="s">
        <v>224</v>
      </c>
      <c r="G40" s="994"/>
      <c r="I40" s="995" t="s">
        <v>225</v>
      </c>
      <c r="J40" s="995"/>
      <c r="K40" s="995"/>
    </row>
    <row r="41" spans="2:11" ht="15.75" x14ac:dyDescent="0.25">
      <c r="B41" s="996" t="s">
        <v>226</v>
      </c>
      <c r="C41" s="996"/>
      <c r="D41" s="996"/>
      <c r="E41" s="996"/>
      <c r="F41" s="997"/>
      <c r="G41" s="997"/>
      <c r="I41" s="997">
        <f>INSTRUKCIJA!D18</f>
        <v>0</v>
      </c>
      <c r="J41" s="997"/>
      <c r="K41" s="997"/>
    </row>
    <row r="42" spans="2:11" ht="15.75" x14ac:dyDescent="0.25">
      <c r="B42" s="993"/>
      <c r="C42" s="993"/>
      <c r="D42" s="993"/>
      <c r="F42" s="994" t="s">
        <v>224</v>
      </c>
      <c r="G42" s="994"/>
      <c r="I42" s="995" t="s">
        <v>225</v>
      </c>
      <c r="J42" s="995"/>
      <c r="K42" s="995"/>
    </row>
    <row r="43" spans="2:11" ht="15.75" x14ac:dyDescent="0.25">
      <c r="B43" s="99"/>
      <c r="C43" s="99"/>
      <c r="D43" s="99"/>
      <c r="E43" s="99"/>
      <c r="F43" s="99"/>
      <c r="G43" s="99"/>
      <c r="H43" s="99"/>
      <c r="I43" s="99"/>
      <c r="J43" s="99"/>
      <c r="K43" s="99"/>
    </row>
    <row r="44" spans="2:11" ht="137.25" customHeight="1" thickBot="1" x14ac:dyDescent="0.3">
      <c r="B44" s="99"/>
      <c r="C44" s="99"/>
      <c r="D44" s="99"/>
      <c r="E44" s="99"/>
      <c r="F44" s="111"/>
      <c r="G44" s="99"/>
      <c r="H44" s="99"/>
      <c r="I44" s="99"/>
      <c r="J44" s="99"/>
      <c r="K44" s="99"/>
    </row>
    <row r="45" spans="2:11" ht="15.75" x14ac:dyDescent="0.25">
      <c r="B45" s="1064" t="s">
        <v>45</v>
      </c>
      <c r="C45" s="1060"/>
      <c r="D45" s="1060"/>
      <c r="E45" s="1065"/>
      <c r="F45" s="1069" t="s">
        <v>1</v>
      </c>
      <c r="G45" s="1074" t="s">
        <v>46</v>
      </c>
      <c r="H45" s="1074"/>
      <c r="I45" s="1059"/>
      <c r="J45" s="1062" t="s">
        <v>317</v>
      </c>
      <c r="K45" s="1071" t="s">
        <v>316</v>
      </c>
    </row>
    <row r="46" spans="2:11" ht="15.75" x14ac:dyDescent="0.25">
      <c r="B46" s="1066"/>
      <c r="C46" s="1067"/>
      <c r="D46" s="1067"/>
      <c r="E46" s="1068"/>
      <c r="F46" s="1070"/>
      <c r="G46" s="1073" t="s">
        <v>47</v>
      </c>
      <c r="H46" s="110" t="s">
        <v>4</v>
      </c>
      <c r="I46" s="1061" t="s">
        <v>315</v>
      </c>
      <c r="J46" s="1063"/>
      <c r="K46" s="1072"/>
    </row>
    <row r="47" spans="2:11" ht="35.25" customHeight="1" x14ac:dyDescent="0.25">
      <c r="B47" s="1066"/>
      <c r="C47" s="1067"/>
      <c r="D47" s="1067"/>
      <c r="E47" s="1068"/>
      <c r="F47" s="1070"/>
      <c r="G47" s="1073"/>
      <c r="H47" s="109" t="s">
        <v>48</v>
      </c>
      <c r="I47" s="1061"/>
      <c r="J47" s="1063"/>
      <c r="K47" s="1072"/>
    </row>
    <row r="48" spans="2:11" ht="15.75" customHeight="1" thickBot="1" x14ac:dyDescent="0.3">
      <c r="B48" s="1082" t="s">
        <v>6</v>
      </c>
      <c r="C48" s="1083"/>
      <c r="D48" s="1083"/>
      <c r="E48" s="1083"/>
      <c r="F48" s="122" t="s">
        <v>7</v>
      </c>
      <c r="G48" s="117">
        <v>1</v>
      </c>
      <c r="H48" s="108">
        <v>2</v>
      </c>
      <c r="I48" s="108">
        <v>3</v>
      </c>
      <c r="J48" s="108">
        <v>4</v>
      </c>
      <c r="K48" s="107">
        <v>5</v>
      </c>
    </row>
    <row r="49" spans="2:11" ht="47.25" customHeight="1" x14ac:dyDescent="0.25">
      <c r="B49" s="1084" t="s">
        <v>314</v>
      </c>
      <c r="C49" s="1085"/>
      <c r="D49" s="1085"/>
      <c r="E49" s="1085"/>
      <c r="F49" s="130" t="s">
        <v>124</v>
      </c>
      <c r="G49" s="129">
        <f>VI!E26</f>
        <v>0</v>
      </c>
      <c r="H49" s="127">
        <f>VI!F26</f>
        <v>0</v>
      </c>
      <c r="I49" s="127">
        <f>VI!G26</f>
        <v>0</v>
      </c>
      <c r="J49" s="127">
        <f>VI!H26</f>
        <v>0</v>
      </c>
      <c r="K49" s="128">
        <f>VI!I26</f>
        <v>0</v>
      </c>
    </row>
    <row r="50" spans="2:11" ht="31.5" customHeight="1" x14ac:dyDescent="0.25">
      <c r="B50" s="1098" t="s">
        <v>327</v>
      </c>
      <c r="C50" s="1097"/>
      <c r="D50" s="1097"/>
      <c r="E50" s="1097"/>
      <c r="F50" s="124" t="s">
        <v>125</v>
      </c>
      <c r="G50" s="118">
        <f>VI!E27</f>
        <v>0</v>
      </c>
      <c r="H50" s="106">
        <f>VI!F27</f>
        <v>0</v>
      </c>
      <c r="I50" s="106">
        <f>VI!G27</f>
        <v>0</v>
      </c>
      <c r="J50" s="106">
        <f>VI!H27</f>
        <v>0</v>
      </c>
      <c r="K50" s="105">
        <f>VI!I27</f>
        <v>0</v>
      </c>
    </row>
    <row r="51" spans="2:11" ht="16.5" customHeight="1" x14ac:dyDescent="0.25">
      <c r="B51" s="1096" t="s">
        <v>303</v>
      </c>
      <c r="C51" s="1097"/>
      <c r="D51" s="1097"/>
      <c r="E51" s="1097"/>
      <c r="F51" s="124" t="s">
        <v>126</v>
      </c>
      <c r="G51" s="118">
        <f>VI!E28</f>
        <v>0</v>
      </c>
      <c r="H51" s="106">
        <f>VI!F28</f>
        <v>0</v>
      </c>
      <c r="I51" s="106">
        <f>VI!G28</f>
        <v>0</v>
      </c>
      <c r="J51" s="106">
        <f>VI!H28</f>
        <v>0</v>
      </c>
      <c r="K51" s="105">
        <f>VI!I28</f>
        <v>0</v>
      </c>
    </row>
    <row r="52" spans="2:11" ht="15" customHeight="1" x14ac:dyDescent="0.25">
      <c r="B52" s="1096" t="s">
        <v>401</v>
      </c>
      <c r="C52" s="1097"/>
      <c r="D52" s="1097"/>
      <c r="E52" s="1097"/>
      <c r="F52" s="124" t="s">
        <v>127</v>
      </c>
      <c r="G52" s="118">
        <f>VI!E29</f>
        <v>0</v>
      </c>
      <c r="H52" s="106">
        <f>VI!F29</f>
        <v>0</v>
      </c>
      <c r="I52" s="106">
        <f>VI!G29</f>
        <v>0</v>
      </c>
      <c r="J52" s="106">
        <f>VI!H29</f>
        <v>0</v>
      </c>
      <c r="K52" s="105">
        <f>VI!I29</f>
        <v>0</v>
      </c>
    </row>
    <row r="53" spans="2:11" ht="15" customHeight="1" x14ac:dyDescent="0.25">
      <c r="B53" s="1096" t="s">
        <v>313</v>
      </c>
      <c r="C53" s="1097"/>
      <c r="D53" s="1097"/>
      <c r="E53" s="1097"/>
      <c r="F53" s="124" t="s">
        <v>128</v>
      </c>
      <c r="G53" s="118">
        <f>VI!E30</f>
        <v>0</v>
      </c>
      <c r="H53" s="106">
        <f>VI!F30</f>
        <v>0</v>
      </c>
      <c r="I53" s="106">
        <f>VI!G30</f>
        <v>0</v>
      </c>
      <c r="J53" s="106">
        <f>VI!H30</f>
        <v>0</v>
      </c>
      <c r="K53" s="105">
        <f>VI!I30</f>
        <v>0</v>
      </c>
    </row>
    <row r="54" spans="2:11" ht="15.75" customHeight="1" x14ac:dyDescent="0.25">
      <c r="B54" s="1096" t="s">
        <v>312</v>
      </c>
      <c r="C54" s="1097"/>
      <c r="D54" s="1097"/>
      <c r="E54" s="1097"/>
      <c r="F54" s="124" t="s">
        <v>311</v>
      </c>
      <c r="G54" s="118">
        <f>VI!E31</f>
        <v>0</v>
      </c>
      <c r="H54" s="106">
        <f>VI!F31</f>
        <v>0</v>
      </c>
      <c r="I54" s="106">
        <f>VI!G31</f>
        <v>0</v>
      </c>
      <c r="J54" s="106">
        <f>VI!H31</f>
        <v>0</v>
      </c>
      <c r="K54" s="105">
        <f>VI!I31</f>
        <v>0</v>
      </c>
    </row>
    <row r="55" spans="2:11" ht="14.25" customHeight="1" x14ac:dyDescent="0.25">
      <c r="B55" s="1096" t="s">
        <v>301</v>
      </c>
      <c r="C55" s="1097"/>
      <c r="D55" s="1097"/>
      <c r="E55" s="1097"/>
      <c r="F55" s="124" t="s">
        <v>310</v>
      </c>
      <c r="G55" s="118">
        <f>VI!E32</f>
        <v>0</v>
      </c>
      <c r="H55" s="106">
        <f>VI!F32</f>
        <v>0</v>
      </c>
      <c r="I55" s="106">
        <f>VI!G32</f>
        <v>0</v>
      </c>
      <c r="J55" s="106">
        <f>VI!H32</f>
        <v>0</v>
      </c>
      <c r="K55" s="105">
        <f>VI!I32</f>
        <v>0</v>
      </c>
    </row>
    <row r="56" spans="2:11" ht="31.5" customHeight="1" x14ac:dyDescent="0.25">
      <c r="B56" s="1098" t="s">
        <v>309</v>
      </c>
      <c r="C56" s="1097"/>
      <c r="D56" s="1097"/>
      <c r="E56" s="1097"/>
      <c r="F56" s="124" t="s">
        <v>308</v>
      </c>
      <c r="G56" s="118">
        <f>VI!E33</f>
        <v>0</v>
      </c>
      <c r="H56" s="106">
        <f>VI!F33</f>
        <v>0</v>
      </c>
      <c r="I56" s="106">
        <f>VI!G33</f>
        <v>0</v>
      </c>
      <c r="J56" s="106">
        <f>VI!H33</f>
        <v>0</v>
      </c>
      <c r="K56" s="105">
        <f>VI!I33</f>
        <v>0</v>
      </c>
    </row>
    <row r="57" spans="2:11" ht="17.25" customHeight="1" x14ac:dyDescent="0.25">
      <c r="B57" s="1096" t="s">
        <v>303</v>
      </c>
      <c r="C57" s="1097"/>
      <c r="D57" s="1097"/>
      <c r="E57" s="1097"/>
      <c r="F57" s="124" t="s">
        <v>307</v>
      </c>
      <c r="G57" s="118">
        <f>VI!E34</f>
        <v>0</v>
      </c>
      <c r="H57" s="106">
        <f>VI!F34</f>
        <v>0</v>
      </c>
      <c r="I57" s="106">
        <f>VI!G34</f>
        <v>0</v>
      </c>
      <c r="J57" s="106">
        <f>VI!H34</f>
        <v>0</v>
      </c>
      <c r="K57" s="105">
        <f>VI!I34</f>
        <v>0</v>
      </c>
    </row>
    <row r="58" spans="2:11" ht="15" customHeight="1" x14ac:dyDescent="0.25">
      <c r="B58" s="1096" t="s">
        <v>301</v>
      </c>
      <c r="C58" s="1097"/>
      <c r="D58" s="1097"/>
      <c r="E58" s="1097"/>
      <c r="F58" s="124" t="s">
        <v>306</v>
      </c>
      <c r="G58" s="118">
        <f>VI!E35</f>
        <v>0</v>
      </c>
      <c r="H58" s="106">
        <f>VI!F35</f>
        <v>0</v>
      </c>
      <c r="I58" s="106">
        <f>VI!G35</f>
        <v>0</v>
      </c>
      <c r="J58" s="106">
        <f>VI!H35</f>
        <v>0</v>
      </c>
      <c r="K58" s="105">
        <f>VI!I35</f>
        <v>0</v>
      </c>
    </row>
    <row r="59" spans="2:11" ht="33" customHeight="1" x14ac:dyDescent="0.25">
      <c r="B59" s="1098" t="s">
        <v>305</v>
      </c>
      <c r="C59" s="1097"/>
      <c r="D59" s="1097"/>
      <c r="E59" s="1097"/>
      <c r="F59" s="124" t="s">
        <v>304</v>
      </c>
      <c r="G59" s="118">
        <f>VI!E36</f>
        <v>0</v>
      </c>
      <c r="H59" s="106">
        <f>VI!F36</f>
        <v>0</v>
      </c>
      <c r="I59" s="106">
        <f>VI!G36</f>
        <v>0</v>
      </c>
      <c r="J59" s="106">
        <f>VI!H36</f>
        <v>0</v>
      </c>
      <c r="K59" s="105">
        <f>VI!I36</f>
        <v>0</v>
      </c>
    </row>
    <row r="60" spans="2:11" ht="15.75" customHeight="1" x14ac:dyDescent="0.25">
      <c r="B60" s="1096" t="s">
        <v>303</v>
      </c>
      <c r="C60" s="1097"/>
      <c r="D60" s="1097"/>
      <c r="E60" s="1097"/>
      <c r="F60" s="124" t="s">
        <v>302</v>
      </c>
      <c r="G60" s="118">
        <f>VI!E37</f>
        <v>0</v>
      </c>
      <c r="H60" s="106">
        <f>VI!F37</f>
        <v>0</v>
      </c>
      <c r="I60" s="106">
        <f>VI!G37</f>
        <v>0</v>
      </c>
      <c r="J60" s="106">
        <f>VI!H37</f>
        <v>0</v>
      </c>
      <c r="K60" s="105">
        <f>VI!I37</f>
        <v>0</v>
      </c>
    </row>
    <row r="61" spans="2:11" ht="13.5" customHeight="1" x14ac:dyDescent="0.25">
      <c r="B61" s="1096" t="s">
        <v>301</v>
      </c>
      <c r="C61" s="1097"/>
      <c r="D61" s="1097"/>
      <c r="E61" s="1097"/>
      <c r="F61" s="124" t="s">
        <v>300</v>
      </c>
      <c r="G61" s="118">
        <f>VI!E38</f>
        <v>0</v>
      </c>
      <c r="H61" s="106">
        <f>VI!F38</f>
        <v>0</v>
      </c>
      <c r="I61" s="106">
        <f>VI!G38</f>
        <v>0</v>
      </c>
      <c r="J61" s="106">
        <f>VI!H38</f>
        <v>0</v>
      </c>
      <c r="K61" s="105">
        <f>VI!I38</f>
        <v>0</v>
      </c>
    </row>
    <row r="62" spans="2:11" ht="13.5" customHeight="1" x14ac:dyDescent="0.25">
      <c r="B62" s="1096" t="s">
        <v>65</v>
      </c>
      <c r="C62" s="1097"/>
      <c r="D62" s="1097"/>
      <c r="E62" s="1097"/>
      <c r="F62" s="124" t="s">
        <v>299</v>
      </c>
      <c r="G62" s="118">
        <f>VI!E39</f>
        <v>0</v>
      </c>
      <c r="H62" s="106">
        <f>VI!F39</f>
        <v>0</v>
      </c>
      <c r="I62" s="106">
        <f>VI!G39</f>
        <v>0</v>
      </c>
      <c r="J62" s="106">
        <f>VI!H39</f>
        <v>0</v>
      </c>
      <c r="K62" s="105">
        <f>VI!I39</f>
        <v>0</v>
      </c>
    </row>
    <row r="63" spans="2:11" ht="13.5" customHeight="1" x14ac:dyDescent="0.25">
      <c r="B63" s="1096" t="s">
        <v>66</v>
      </c>
      <c r="C63" s="1097"/>
      <c r="D63" s="1097"/>
      <c r="E63" s="1097"/>
      <c r="F63" s="124" t="s">
        <v>298</v>
      </c>
      <c r="G63" s="118">
        <f>VI!E40</f>
        <v>0</v>
      </c>
      <c r="H63" s="106">
        <f>VI!F40</f>
        <v>0</v>
      </c>
      <c r="I63" s="106">
        <f>VI!G40</f>
        <v>0</v>
      </c>
      <c r="J63" s="106">
        <f>VI!H40</f>
        <v>0</v>
      </c>
      <c r="K63" s="105">
        <f>VI!I40</f>
        <v>0</v>
      </c>
    </row>
    <row r="64" spans="2:11" ht="12.75" customHeight="1" x14ac:dyDescent="0.25">
      <c r="B64" s="1096" t="s">
        <v>67</v>
      </c>
      <c r="C64" s="1097"/>
      <c r="D64" s="1097"/>
      <c r="E64" s="1097"/>
      <c r="F64" s="124" t="s">
        <v>297</v>
      </c>
      <c r="G64" s="118">
        <f>VI!E41</f>
        <v>0</v>
      </c>
      <c r="H64" s="106">
        <f>VI!F41</f>
        <v>0</v>
      </c>
      <c r="I64" s="106">
        <f>VI!G41</f>
        <v>0</v>
      </c>
      <c r="J64" s="106">
        <f>VI!H41</f>
        <v>0</v>
      </c>
      <c r="K64" s="105">
        <f>VI!I41</f>
        <v>0</v>
      </c>
    </row>
    <row r="65" spans="2:11" ht="13.5" customHeight="1" x14ac:dyDescent="0.25">
      <c r="B65" s="1096" t="s">
        <v>68</v>
      </c>
      <c r="C65" s="1097"/>
      <c r="D65" s="1097"/>
      <c r="E65" s="1097"/>
      <c r="F65" s="124" t="s">
        <v>296</v>
      </c>
      <c r="G65" s="118">
        <f>VI!E42</f>
        <v>0</v>
      </c>
      <c r="H65" s="106">
        <f>VI!F42</f>
        <v>0</v>
      </c>
      <c r="I65" s="106">
        <f>VI!G42</f>
        <v>0</v>
      </c>
      <c r="J65" s="106">
        <f>VI!H42</f>
        <v>0</v>
      </c>
      <c r="K65" s="105">
        <f>VI!I42</f>
        <v>0</v>
      </c>
    </row>
    <row r="66" spans="2:11" ht="14.25" customHeight="1" x14ac:dyDescent="0.25">
      <c r="B66" s="1096" t="s">
        <v>69</v>
      </c>
      <c r="C66" s="1097"/>
      <c r="D66" s="1097"/>
      <c r="E66" s="1097"/>
      <c r="F66" s="131" t="s">
        <v>295</v>
      </c>
      <c r="G66" s="119" t="s">
        <v>272</v>
      </c>
      <c r="H66" s="104" t="s">
        <v>272</v>
      </c>
      <c r="I66" s="104" t="s">
        <v>272</v>
      </c>
      <c r="J66" s="106">
        <f>VI!H43</f>
        <v>0</v>
      </c>
      <c r="K66" s="105">
        <f>VI!I43</f>
        <v>0</v>
      </c>
    </row>
    <row r="67" spans="2:11" ht="35.25" customHeight="1" x14ac:dyDescent="0.25">
      <c r="B67" s="1092" t="s">
        <v>70</v>
      </c>
      <c r="C67" s="1103"/>
      <c r="D67" s="1103"/>
      <c r="E67" s="1104"/>
      <c r="F67" s="131" t="s">
        <v>294</v>
      </c>
      <c r="G67" s="119" t="s">
        <v>272</v>
      </c>
      <c r="H67" s="104" t="s">
        <v>272</v>
      </c>
      <c r="I67" s="104" t="s">
        <v>272</v>
      </c>
      <c r="J67" s="106">
        <f>VI!H44</f>
        <v>0</v>
      </c>
      <c r="K67" s="105">
        <f>VI!I44</f>
        <v>0</v>
      </c>
    </row>
    <row r="68" spans="2:11" ht="14.25" customHeight="1" x14ac:dyDescent="0.25">
      <c r="B68" s="1092" t="s">
        <v>71</v>
      </c>
      <c r="C68" s="1093"/>
      <c r="D68" s="1093"/>
      <c r="E68" s="1093"/>
      <c r="F68" s="131" t="s">
        <v>293</v>
      </c>
      <c r="G68" s="119" t="s">
        <v>272</v>
      </c>
      <c r="H68" s="104" t="s">
        <v>272</v>
      </c>
      <c r="I68" s="104" t="s">
        <v>272</v>
      </c>
      <c r="J68" s="106">
        <f>VI!H45</f>
        <v>0</v>
      </c>
      <c r="K68" s="105">
        <f>VI!I45</f>
        <v>0</v>
      </c>
    </row>
    <row r="69" spans="2:11" ht="48.75" customHeight="1" x14ac:dyDescent="0.25">
      <c r="B69" s="1098" t="s">
        <v>292</v>
      </c>
      <c r="C69" s="1097"/>
      <c r="D69" s="1097"/>
      <c r="E69" s="1097"/>
      <c r="F69" s="131" t="s">
        <v>291</v>
      </c>
      <c r="G69" s="118">
        <f>VI!E46</f>
        <v>0</v>
      </c>
      <c r="H69" s="106">
        <f>VI!F46</f>
        <v>0</v>
      </c>
      <c r="I69" s="106">
        <f>VI!G46</f>
        <v>0</v>
      </c>
      <c r="J69" s="106">
        <f>VI!H46</f>
        <v>0</v>
      </c>
      <c r="K69" s="105">
        <f>VI!I46</f>
        <v>0</v>
      </c>
    </row>
    <row r="70" spans="2:11" ht="33" customHeight="1" x14ac:dyDescent="0.25">
      <c r="B70" s="1098" t="s">
        <v>290</v>
      </c>
      <c r="C70" s="1097"/>
      <c r="D70" s="1097"/>
      <c r="E70" s="1097"/>
      <c r="F70" s="131" t="s">
        <v>289</v>
      </c>
      <c r="G70" s="118">
        <f>VI!E47</f>
        <v>0</v>
      </c>
      <c r="H70" s="106">
        <f>VI!F47</f>
        <v>0</v>
      </c>
      <c r="I70" s="106">
        <f>VI!G47</f>
        <v>0</v>
      </c>
      <c r="J70" s="106">
        <f>VI!H47</f>
        <v>0</v>
      </c>
      <c r="K70" s="105">
        <f>VI!I47</f>
        <v>0</v>
      </c>
    </row>
    <row r="71" spans="2:11" ht="62.25" customHeight="1" x14ac:dyDescent="0.25">
      <c r="B71" s="1098" t="s">
        <v>288</v>
      </c>
      <c r="C71" s="1097"/>
      <c r="D71" s="1097"/>
      <c r="E71" s="1097"/>
      <c r="F71" s="131" t="s">
        <v>287</v>
      </c>
      <c r="G71" s="118">
        <f>VI!E48</f>
        <v>0</v>
      </c>
      <c r="H71" s="106">
        <f>VI!F48</f>
        <v>0</v>
      </c>
      <c r="I71" s="106">
        <f>VI!G48</f>
        <v>0</v>
      </c>
      <c r="J71" s="106">
        <f>VI!H48</f>
        <v>0</v>
      </c>
      <c r="K71" s="105">
        <f>VI!I48</f>
        <v>0</v>
      </c>
    </row>
    <row r="72" spans="2:11" ht="14.25" customHeight="1" x14ac:dyDescent="0.25">
      <c r="B72" s="1101" t="s">
        <v>286</v>
      </c>
      <c r="C72" s="1102"/>
      <c r="D72" s="1102"/>
      <c r="E72" s="1102"/>
      <c r="F72" s="131" t="s">
        <v>285</v>
      </c>
      <c r="G72" s="118">
        <f>VI!E49</f>
        <v>0</v>
      </c>
      <c r="H72" s="106">
        <f>VI!F49</f>
        <v>0</v>
      </c>
      <c r="I72" s="106">
        <f>VI!G49</f>
        <v>0</v>
      </c>
      <c r="J72" s="106">
        <f>VI!H49</f>
        <v>0</v>
      </c>
      <c r="K72" s="105">
        <f>VI!I49</f>
        <v>0</v>
      </c>
    </row>
    <row r="73" spans="2:11" ht="15" customHeight="1" x14ac:dyDescent="0.25">
      <c r="B73" s="1092" t="s">
        <v>72</v>
      </c>
      <c r="C73" s="1093"/>
      <c r="D73" s="1093"/>
      <c r="E73" s="1093"/>
      <c r="F73" s="131" t="s">
        <v>284</v>
      </c>
      <c r="G73" s="118">
        <f>VI!E50</f>
        <v>0</v>
      </c>
      <c r="H73" s="106">
        <f>VI!F50</f>
        <v>0</v>
      </c>
      <c r="I73" s="106">
        <f>VI!G50</f>
        <v>0</v>
      </c>
      <c r="J73" s="106">
        <f>VI!H50</f>
        <v>0</v>
      </c>
      <c r="K73" s="105">
        <f>VI!I50</f>
        <v>0</v>
      </c>
    </row>
    <row r="74" spans="2:11" ht="64.5" customHeight="1" x14ac:dyDescent="0.25">
      <c r="B74" s="1098" t="s">
        <v>283</v>
      </c>
      <c r="C74" s="1097"/>
      <c r="D74" s="1097"/>
      <c r="E74" s="1097"/>
      <c r="F74" s="131" t="s">
        <v>282</v>
      </c>
      <c r="G74" s="118">
        <f>VI!E51</f>
        <v>0</v>
      </c>
      <c r="H74" s="106">
        <f>VI!F51</f>
        <v>0</v>
      </c>
      <c r="I74" s="106">
        <f>VI!G51</f>
        <v>0</v>
      </c>
      <c r="J74" s="106">
        <f>VI!H51</f>
        <v>0</v>
      </c>
      <c r="K74" s="105">
        <f>VI!I51</f>
        <v>0</v>
      </c>
    </row>
    <row r="75" spans="2:11" ht="49.5" customHeight="1" x14ac:dyDescent="0.25">
      <c r="B75" s="1098" t="s">
        <v>402</v>
      </c>
      <c r="C75" s="1097"/>
      <c r="D75" s="1097"/>
      <c r="E75" s="1097"/>
      <c r="F75" s="131" t="s">
        <v>281</v>
      </c>
      <c r="G75" s="118">
        <f>VI!E52</f>
        <v>0</v>
      </c>
      <c r="H75" s="106">
        <f>VI!F52</f>
        <v>0</v>
      </c>
      <c r="I75" s="106">
        <f>VI!G52</f>
        <v>0</v>
      </c>
      <c r="J75" s="106">
        <f>VI!H52</f>
        <v>0</v>
      </c>
      <c r="K75" s="105">
        <f>VI!I52</f>
        <v>0</v>
      </c>
    </row>
    <row r="76" spans="2:11" ht="18.75" customHeight="1" x14ac:dyDescent="0.25">
      <c r="B76" s="1096" t="s">
        <v>280</v>
      </c>
      <c r="C76" s="1097"/>
      <c r="D76" s="1097"/>
      <c r="E76" s="1097"/>
      <c r="F76" s="131" t="s">
        <v>279</v>
      </c>
      <c r="G76" s="119" t="s">
        <v>272</v>
      </c>
      <c r="H76" s="104" t="s">
        <v>272</v>
      </c>
      <c r="I76" s="104" t="s">
        <v>272</v>
      </c>
      <c r="J76" s="106">
        <f>VI!H53</f>
        <v>0</v>
      </c>
      <c r="K76" s="105">
        <f>VI!I53</f>
        <v>0</v>
      </c>
    </row>
    <row r="77" spans="2:11" ht="18" customHeight="1" x14ac:dyDescent="0.25">
      <c r="B77" s="1096" t="s">
        <v>278</v>
      </c>
      <c r="C77" s="1097"/>
      <c r="D77" s="1097"/>
      <c r="E77" s="1097"/>
      <c r="F77" s="131" t="s">
        <v>277</v>
      </c>
      <c r="G77" s="119" t="s">
        <v>272</v>
      </c>
      <c r="H77" s="104" t="s">
        <v>272</v>
      </c>
      <c r="I77" s="104" t="s">
        <v>272</v>
      </c>
      <c r="J77" s="106">
        <f>VI!H54</f>
        <v>0</v>
      </c>
      <c r="K77" s="105">
        <f>VI!I54</f>
        <v>0</v>
      </c>
    </row>
    <row r="78" spans="2:11" ht="18.75" customHeight="1" thickBot="1" x14ac:dyDescent="0.3">
      <c r="B78" s="1099" t="s">
        <v>276</v>
      </c>
      <c r="C78" s="1100"/>
      <c r="D78" s="1100"/>
      <c r="E78" s="1100"/>
      <c r="F78" s="132" t="s">
        <v>275</v>
      </c>
      <c r="G78" s="120" t="s">
        <v>272</v>
      </c>
      <c r="H78" s="103" t="s">
        <v>272</v>
      </c>
      <c r="I78" s="103" t="s">
        <v>272</v>
      </c>
      <c r="J78" s="115">
        <f>VI!H55</f>
        <v>0</v>
      </c>
      <c r="K78" s="116">
        <f>VI!I55</f>
        <v>0</v>
      </c>
    </row>
    <row r="79" spans="2:11" ht="18.75" customHeight="1" thickBot="1" x14ac:dyDescent="0.3">
      <c r="B79" s="1094" t="s">
        <v>274</v>
      </c>
      <c r="C79" s="1095"/>
      <c r="D79" s="1095"/>
      <c r="E79" s="1095"/>
      <c r="F79" s="133" t="s">
        <v>273</v>
      </c>
      <c r="G79" s="121" t="s">
        <v>272</v>
      </c>
      <c r="H79" s="102" t="s">
        <v>272</v>
      </c>
      <c r="I79" s="102" t="s">
        <v>272</v>
      </c>
      <c r="J79" s="102">
        <f>VI!H56</f>
        <v>0</v>
      </c>
      <c r="K79" s="101">
        <f>VI!I56</f>
        <v>0</v>
      </c>
    </row>
    <row r="80" spans="2:11" ht="3" customHeight="1" x14ac:dyDescent="0.25">
      <c r="B80" s="99"/>
      <c r="C80" s="99"/>
      <c r="D80" s="99"/>
      <c r="E80" s="99"/>
      <c r="F80" s="100"/>
      <c r="G80" s="99"/>
      <c r="H80" s="99"/>
      <c r="I80" s="99"/>
      <c r="J80" s="99"/>
      <c r="K80" s="99"/>
    </row>
    <row r="81" spans="2:11" ht="15.75" x14ac:dyDescent="0.25">
      <c r="B81" s="181" t="s">
        <v>390</v>
      </c>
      <c r="C81" s="181"/>
      <c r="D81" s="181"/>
      <c r="F81" s="997"/>
      <c r="G81" s="997"/>
      <c r="I81" s="997">
        <f>INSTRUKCIJA!D17</f>
        <v>0</v>
      </c>
      <c r="J81" s="997"/>
      <c r="K81" s="997"/>
    </row>
    <row r="82" spans="2:11" ht="14.25" customHeight="1" x14ac:dyDescent="0.25">
      <c r="B82" s="993"/>
      <c r="C82" s="993"/>
      <c r="D82" s="993"/>
      <c r="F82" s="994" t="s">
        <v>224</v>
      </c>
      <c r="G82" s="994"/>
      <c r="I82" s="995" t="s">
        <v>225</v>
      </c>
      <c r="J82" s="995"/>
      <c r="K82" s="995"/>
    </row>
    <row r="83" spans="2:11" ht="15.75" customHeight="1" x14ac:dyDescent="0.25">
      <c r="B83" s="996" t="s">
        <v>226</v>
      </c>
      <c r="C83" s="996"/>
      <c r="D83" s="996"/>
      <c r="E83" s="996"/>
      <c r="F83" s="997"/>
      <c r="G83" s="997"/>
      <c r="I83" s="997">
        <f>INSTRUKCIJA!D18</f>
        <v>0</v>
      </c>
      <c r="J83" s="997"/>
      <c r="K83" s="997"/>
    </row>
    <row r="84" spans="2:11" ht="15.75" x14ac:dyDescent="0.25">
      <c r="B84" s="993"/>
      <c r="C84" s="993"/>
      <c r="D84" s="993"/>
      <c r="F84" s="994" t="s">
        <v>224</v>
      </c>
      <c r="G84" s="994"/>
      <c r="I84" s="995" t="s">
        <v>225</v>
      </c>
      <c r="J84" s="995"/>
      <c r="K84" s="995"/>
    </row>
    <row r="85" spans="2:11" ht="15.75" x14ac:dyDescent="0.25">
      <c r="B85" s="99"/>
      <c r="C85" s="99"/>
      <c r="D85" s="99"/>
      <c r="E85" s="99"/>
      <c r="F85" s="99"/>
      <c r="G85" s="99"/>
      <c r="H85" s="99"/>
      <c r="I85" s="99"/>
      <c r="J85" s="99"/>
      <c r="K85" s="99"/>
    </row>
    <row r="86" spans="2:11" ht="15.75" x14ac:dyDescent="0.25">
      <c r="B86" s="99"/>
      <c r="C86" s="99"/>
      <c r="D86" s="99"/>
      <c r="E86" s="99"/>
      <c r="F86" s="99"/>
      <c r="G86" s="99"/>
      <c r="H86" s="99"/>
      <c r="I86" s="99"/>
      <c r="J86" s="99"/>
      <c r="K86" s="99"/>
    </row>
    <row r="87" spans="2:11" ht="15.75" x14ac:dyDescent="0.25">
      <c r="B87" s="99"/>
      <c r="C87" s="99"/>
      <c r="D87" s="99"/>
      <c r="E87" s="99"/>
      <c r="F87" s="99"/>
      <c r="G87" s="99"/>
      <c r="H87" s="99"/>
      <c r="I87" s="99"/>
      <c r="J87" s="99"/>
      <c r="K87" s="99"/>
    </row>
    <row r="88" spans="2:11" ht="15.75" x14ac:dyDescent="0.25">
      <c r="B88" s="99"/>
      <c r="C88" s="99"/>
      <c r="D88" s="99"/>
      <c r="E88" s="99"/>
      <c r="F88" s="99"/>
      <c r="G88" s="99"/>
      <c r="H88" s="99"/>
      <c r="I88" s="99"/>
      <c r="J88" s="99"/>
      <c r="K88" s="99"/>
    </row>
    <row r="89" spans="2:11" ht="15.75" x14ac:dyDescent="0.25">
      <c r="B89" s="99"/>
      <c r="C89" s="99"/>
      <c r="D89" s="99"/>
      <c r="E89" s="99"/>
      <c r="F89" s="99"/>
      <c r="G89" s="99"/>
      <c r="H89" s="99"/>
      <c r="I89" s="99"/>
      <c r="J89" s="99"/>
      <c r="K89" s="99"/>
    </row>
  </sheetData>
  <sheetProtection selectLockedCells="1"/>
  <mergeCells count="105">
    <mergeCell ref="B68:E68"/>
    <mergeCell ref="B69:E69"/>
    <mergeCell ref="B74:E74"/>
    <mergeCell ref="B75:E75"/>
    <mergeCell ref="B76:E76"/>
    <mergeCell ref="B65:E65"/>
    <mergeCell ref="B61:E61"/>
    <mergeCell ref="B72:E72"/>
    <mergeCell ref="B62:E62"/>
    <mergeCell ref="B63:E63"/>
    <mergeCell ref="B64:E64"/>
    <mergeCell ref="B70:E70"/>
    <mergeCell ref="B66:E66"/>
    <mergeCell ref="B67:E67"/>
    <mergeCell ref="I84:K84"/>
    <mergeCell ref="B82:D82"/>
    <mergeCell ref="F82:G82"/>
    <mergeCell ref="I82:K82"/>
    <mergeCell ref="F83:G83"/>
    <mergeCell ref="I83:K83"/>
    <mergeCell ref="B83:E83"/>
    <mergeCell ref="F84:G84"/>
    <mergeCell ref="B84:D84"/>
    <mergeCell ref="F81:G81"/>
    <mergeCell ref="I81:K81"/>
    <mergeCell ref="B73:E73"/>
    <mergeCell ref="B79:E79"/>
    <mergeCell ref="I46:I47"/>
    <mergeCell ref="F42:G42"/>
    <mergeCell ref="I42:K42"/>
    <mergeCell ref="B55:E55"/>
    <mergeCell ref="B53:E53"/>
    <mergeCell ref="B54:E54"/>
    <mergeCell ref="B51:E51"/>
    <mergeCell ref="K45:K47"/>
    <mergeCell ref="G46:G47"/>
    <mergeCell ref="J45:J47"/>
    <mergeCell ref="B52:E52"/>
    <mergeCell ref="B50:E50"/>
    <mergeCell ref="B56:E56"/>
    <mergeCell ref="B57:E57"/>
    <mergeCell ref="B58:E58"/>
    <mergeCell ref="B77:E77"/>
    <mergeCell ref="B59:E59"/>
    <mergeCell ref="B60:E60"/>
    <mergeCell ref="B71:E71"/>
    <mergeCell ref="B78:E78"/>
    <mergeCell ref="B33:E33"/>
    <mergeCell ref="B48:E48"/>
    <mergeCell ref="B49:E49"/>
    <mergeCell ref="B34:E34"/>
    <mergeCell ref="B35:E35"/>
    <mergeCell ref="B37:E37"/>
    <mergeCell ref="B42:D42"/>
    <mergeCell ref="B40:D40"/>
    <mergeCell ref="B39:E39"/>
    <mergeCell ref="B41:E41"/>
    <mergeCell ref="B36:E36"/>
    <mergeCell ref="K17:K19"/>
    <mergeCell ref="G18:G19"/>
    <mergeCell ref="G45:I45"/>
    <mergeCell ref="F45:F47"/>
    <mergeCell ref="F40:G40"/>
    <mergeCell ref="B30:E30"/>
    <mergeCell ref="B31:E31"/>
    <mergeCell ref="B45:E47"/>
    <mergeCell ref="B22:E22"/>
    <mergeCell ref="I40:K40"/>
    <mergeCell ref="B20:E20"/>
    <mergeCell ref="B25:E25"/>
    <mergeCell ref="B26:E26"/>
    <mergeCell ref="B24:E24"/>
    <mergeCell ref="B27:E27"/>
    <mergeCell ref="B28:E28"/>
    <mergeCell ref="B29:E29"/>
    <mergeCell ref="B23:E23"/>
    <mergeCell ref="B21:E21"/>
    <mergeCell ref="B32:E32"/>
    <mergeCell ref="F41:G41"/>
    <mergeCell ref="I41:K41"/>
    <mergeCell ref="F39:G39"/>
    <mergeCell ref="I39:K39"/>
    <mergeCell ref="G17:I17"/>
    <mergeCell ref="I18:I19"/>
    <mergeCell ref="D13:J13"/>
    <mergeCell ref="E14:G14"/>
    <mergeCell ref="E15:I15"/>
    <mergeCell ref="D11:J11"/>
    <mergeCell ref="D12:J12"/>
    <mergeCell ref="J17:J19"/>
    <mergeCell ref="B17:E19"/>
    <mergeCell ref="F17:F19"/>
    <mergeCell ref="B1:D3"/>
    <mergeCell ref="E7:F7"/>
    <mergeCell ref="B9:C9"/>
    <mergeCell ref="B10:C10"/>
    <mergeCell ref="B11:C11"/>
    <mergeCell ref="H1:K1"/>
    <mergeCell ref="H2:K2"/>
    <mergeCell ref="E5:I5"/>
    <mergeCell ref="E6:I6"/>
    <mergeCell ref="E8:I8"/>
    <mergeCell ref="G7:K7"/>
    <mergeCell ref="G3:K3"/>
    <mergeCell ref="B8:C8"/>
  </mergeCells>
  <pageMargins left="0.15748031496062992" right="3.937007874015748E-2" top="0.43307086614173229" bottom="0.23622047244094491"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pageSetUpPr fitToPage="1"/>
  </sheetPr>
  <dimension ref="A1:T38"/>
  <sheetViews>
    <sheetView zoomScale="55" zoomScaleNormal="55" workbookViewId="0">
      <selection activeCell="P8" sqref="P8"/>
    </sheetView>
  </sheetViews>
  <sheetFormatPr defaultRowHeight="15" x14ac:dyDescent="0.25"/>
  <cols>
    <col min="2" max="2" width="34.7109375" customWidth="1"/>
    <col min="3" max="3" width="9.140625" style="12" customWidth="1"/>
    <col min="4" max="6" width="11.42578125" customWidth="1"/>
    <col min="7" max="7" width="13.7109375" customWidth="1"/>
    <col min="8" max="10" width="11.42578125" customWidth="1"/>
    <col min="11" max="14" width="11.42578125" style="13" customWidth="1"/>
    <col min="15" max="15" width="11.7109375" style="13" customWidth="1"/>
    <col min="16" max="17" width="11.42578125" style="13" customWidth="1"/>
    <col min="18" max="18" width="12.28515625" style="13" customWidth="1"/>
    <col min="20" max="20" width="11.140625" bestFit="1" customWidth="1"/>
  </cols>
  <sheetData>
    <row r="1" spans="1:20" ht="75" customHeight="1" x14ac:dyDescent="0.25">
      <c r="A1" s="776" t="s">
        <v>514</v>
      </c>
      <c r="B1" s="776"/>
      <c r="C1" s="776"/>
      <c r="D1" s="776"/>
      <c r="E1" s="776"/>
      <c r="F1" s="776"/>
      <c r="G1" s="776"/>
      <c r="H1" s="776"/>
      <c r="I1" s="776"/>
      <c r="J1" s="776"/>
      <c r="K1" s="776"/>
      <c r="L1" s="776"/>
      <c r="M1" s="776"/>
      <c r="N1" s="776"/>
      <c r="O1" s="776"/>
      <c r="P1" s="776"/>
      <c r="Q1" s="776"/>
      <c r="R1" s="776"/>
    </row>
    <row r="2" spans="1:20" ht="18" customHeight="1" thickBot="1" x14ac:dyDescent="0.3">
      <c r="A2" t="s">
        <v>515</v>
      </c>
      <c r="B2" s="435"/>
      <c r="C2" s="436"/>
      <c r="D2" s="436"/>
      <c r="E2" s="436"/>
      <c r="F2" s="436"/>
      <c r="G2" s="436"/>
      <c r="H2" s="436"/>
      <c r="I2" s="436"/>
      <c r="J2" s="436"/>
      <c r="K2" s="436"/>
      <c r="L2" s="436"/>
      <c r="M2" s="436"/>
      <c r="N2" s="436"/>
      <c r="O2" s="436"/>
      <c r="P2" s="436"/>
      <c r="Q2" s="436"/>
      <c r="R2" s="436"/>
    </row>
    <row r="3" spans="1:20" ht="15" customHeight="1" x14ac:dyDescent="0.25">
      <c r="A3" s="784" t="s">
        <v>0</v>
      </c>
      <c r="B3" s="782"/>
      <c r="C3" s="782" t="s">
        <v>511</v>
      </c>
      <c r="D3" s="782" t="s">
        <v>512</v>
      </c>
      <c r="E3" s="782"/>
      <c r="F3" s="782"/>
      <c r="G3" s="782"/>
      <c r="H3" s="782"/>
      <c r="I3" s="782"/>
      <c r="J3" s="782"/>
      <c r="K3" s="782"/>
      <c r="L3" s="782"/>
      <c r="M3" s="782" t="s">
        <v>513</v>
      </c>
      <c r="N3" s="782"/>
      <c r="O3" s="782"/>
      <c r="P3" s="782"/>
      <c r="Q3" s="782"/>
      <c r="R3" s="786"/>
    </row>
    <row r="4" spans="1:20" ht="25.5" customHeight="1" x14ac:dyDescent="0.25">
      <c r="A4" s="785"/>
      <c r="B4" s="783"/>
      <c r="C4" s="783"/>
      <c r="D4" s="783" t="s">
        <v>2</v>
      </c>
      <c r="E4" s="783" t="s">
        <v>3</v>
      </c>
      <c r="F4" s="783" t="s">
        <v>496</v>
      </c>
      <c r="G4" s="783" t="s">
        <v>407</v>
      </c>
      <c r="H4" s="783" t="s">
        <v>5</v>
      </c>
      <c r="I4" s="783" t="s">
        <v>4</v>
      </c>
      <c r="J4" s="783"/>
      <c r="K4" s="783" t="s">
        <v>11</v>
      </c>
      <c r="L4" s="783" t="s">
        <v>217</v>
      </c>
      <c r="M4" s="783" t="s">
        <v>2</v>
      </c>
      <c r="N4" s="783" t="s">
        <v>12</v>
      </c>
      <c r="O4" s="783" t="s">
        <v>13</v>
      </c>
      <c r="P4" s="783" t="s">
        <v>5</v>
      </c>
      <c r="Q4" s="783" t="s">
        <v>14</v>
      </c>
      <c r="R4" s="787" t="s">
        <v>216</v>
      </c>
    </row>
    <row r="5" spans="1:20" ht="53.25" customHeight="1" x14ac:dyDescent="0.25">
      <c r="A5" s="785"/>
      <c r="B5" s="783"/>
      <c r="C5" s="783"/>
      <c r="D5" s="783"/>
      <c r="E5" s="783"/>
      <c r="F5" s="783"/>
      <c r="G5" s="783"/>
      <c r="H5" s="783"/>
      <c r="I5" s="437" t="s">
        <v>9</v>
      </c>
      <c r="J5" s="437" t="s">
        <v>10</v>
      </c>
      <c r="K5" s="783"/>
      <c r="L5" s="783"/>
      <c r="M5" s="783"/>
      <c r="N5" s="783"/>
      <c r="O5" s="783"/>
      <c r="P5" s="783"/>
      <c r="Q5" s="783"/>
      <c r="R5" s="787"/>
    </row>
    <row r="6" spans="1:20" ht="34.5" customHeight="1" thickBot="1" x14ac:dyDescent="0.3">
      <c r="A6" s="785" t="s">
        <v>6</v>
      </c>
      <c r="B6" s="783"/>
      <c r="C6" s="437" t="s">
        <v>7</v>
      </c>
      <c r="D6" s="434">
        <v>1</v>
      </c>
      <c r="E6" s="434">
        <v>2</v>
      </c>
      <c r="F6" s="434">
        <v>3</v>
      </c>
      <c r="G6" s="434">
        <v>4</v>
      </c>
      <c r="H6" s="434">
        <v>5</v>
      </c>
      <c r="I6" s="434">
        <v>6</v>
      </c>
      <c r="J6" s="434">
        <v>7</v>
      </c>
      <c r="K6" s="434">
        <v>8</v>
      </c>
      <c r="L6" s="434">
        <v>9</v>
      </c>
      <c r="M6" s="434">
        <v>10</v>
      </c>
      <c r="N6" s="434">
        <v>11</v>
      </c>
      <c r="O6" s="434">
        <v>12</v>
      </c>
      <c r="P6" s="434">
        <v>13</v>
      </c>
      <c r="Q6" s="434">
        <v>14</v>
      </c>
      <c r="R6" s="450">
        <v>15</v>
      </c>
    </row>
    <row r="7" spans="1:20" ht="34.5" customHeight="1" x14ac:dyDescent="0.25">
      <c r="A7" s="777" t="s">
        <v>641</v>
      </c>
      <c r="B7" s="778"/>
      <c r="C7" s="750" t="s">
        <v>15</v>
      </c>
      <c r="D7" s="343">
        <f t="shared" ref="D7:R7" si="0">D8+D9</f>
        <v>0</v>
      </c>
      <c r="E7" s="344">
        <f t="shared" si="0"/>
        <v>0</v>
      </c>
      <c r="F7" s="344">
        <f t="shared" si="0"/>
        <v>0</v>
      </c>
      <c r="G7" s="344">
        <f t="shared" si="0"/>
        <v>0</v>
      </c>
      <c r="H7" s="344">
        <f t="shared" si="0"/>
        <v>0</v>
      </c>
      <c r="I7" s="344">
        <f t="shared" si="0"/>
        <v>0</v>
      </c>
      <c r="J7" s="344">
        <f t="shared" si="0"/>
        <v>0</v>
      </c>
      <c r="K7" s="344">
        <f t="shared" si="0"/>
        <v>0</v>
      </c>
      <c r="L7" s="345">
        <f t="shared" si="0"/>
        <v>0</v>
      </c>
      <c r="M7" s="344">
        <f t="shared" si="0"/>
        <v>0</v>
      </c>
      <c r="N7" s="344">
        <f t="shared" si="0"/>
        <v>0</v>
      </c>
      <c r="O7" s="344">
        <f t="shared" si="0"/>
        <v>0</v>
      </c>
      <c r="P7" s="344">
        <f t="shared" si="0"/>
        <v>0</v>
      </c>
      <c r="Q7" s="344">
        <f t="shared" si="0"/>
        <v>0</v>
      </c>
      <c r="R7" s="346">
        <f t="shared" si="0"/>
        <v>0</v>
      </c>
    </row>
    <row r="8" spans="1:20" ht="21.75" customHeight="1" x14ac:dyDescent="0.25">
      <c r="A8" s="779" t="s">
        <v>500</v>
      </c>
      <c r="B8" s="443" t="s">
        <v>501</v>
      </c>
      <c r="C8" s="750" t="s">
        <v>16</v>
      </c>
      <c r="D8" s="347">
        <v>0</v>
      </c>
      <c r="E8" s="348">
        <v>0</v>
      </c>
      <c r="F8" s="348">
        <v>0</v>
      </c>
      <c r="G8" s="348">
        <v>0</v>
      </c>
      <c r="H8" s="348">
        <v>0</v>
      </c>
      <c r="I8" s="348">
        <v>0</v>
      </c>
      <c r="J8" s="348">
        <v>0</v>
      </c>
      <c r="K8" s="348">
        <v>0</v>
      </c>
      <c r="L8" s="349">
        <f>D8+E8+G8-H8-K8</f>
        <v>0</v>
      </c>
      <c r="M8" s="348">
        <v>0</v>
      </c>
      <c r="N8" s="348">
        <v>0</v>
      </c>
      <c r="O8" s="348">
        <v>0</v>
      </c>
      <c r="P8" s="348">
        <v>0</v>
      </c>
      <c r="Q8" s="348">
        <v>0</v>
      </c>
      <c r="R8" s="350">
        <f>M8+N8+O8-P8</f>
        <v>0</v>
      </c>
    </row>
    <row r="9" spans="1:20" ht="20.45" customHeight="1" x14ac:dyDescent="0.25">
      <c r="A9" s="779"/>
      <c r="B9" s="443" t="s">
        <v>518</v>
      </c>
      <c r="C9" s="750" t="s">
        <v>17</v>
      </c>
      <c r="D9" s="347">
        <v>0</v>
      </c>
      <c r="E9" s="348">
        <v>0</v>
      </c>
      <c r="F9" s="348">
        <v>0</v>
      </c>
      <c r="G9" s="348">
        <v>0</v>
      </c>
      <c r="H9" s="348">
        <v>0</v>
      </c>
      <c r="I9" s="348">
        <v>0</v>
      </c>
      <c r="J9" s="348">
        <v>0</v>
      </c>
      <c r="K9" s="348">
        <v>0</v>
      </c>
      <c r="L9" s="349">
        <f>D9+E9+G9-H9-K9</f>
        <v>0</v>
      </c>
      <c r="M9" s="348">
        <v>0</v>
      </c>
      <c r="N9" s="348">
        <v>0</v>
      </c>
      <c r="O9" s="348">
        <v>0</v>
      </c>
      <c r="P9" s="348">
        <v>0</v>
      </c>
      <c r="Q9" s="348">
        <v>0</v>
      </c>
      <c r="R9" s="350">
        <f>M9+N9+O9-P9</f>
        <v>0</v>
      </c>
    </row>
    <row r="10" spans="1:20" ht="51" customHeight="1" x14ac:dyDescent="0.25">
      <c r="A10" s="780" t="s">
        <v>642</v>
      </c>
      <c r="B10" s="781"/>
      <c r="C10" s="750" t="s">
        <v>18</v>
      </c>
      <c r="D10" s="351">
        <f t="shared" ref="D10:K10" si="1">SUM(D11:D18)</f>
        <v>0</v>
      </c>
      <c r="E10" s="352">
        <f t="shared" si="1"/>
        <v>0</v>
      </c>
      <c r="F10" s="352">
        <f t="shared" si="1"/>
        <v>0</v>
      </c>
      <c r="G10" s="352">
        <f t="shared" si="1"/>
        <v>0</v>
      </c>
      <c r="H10" s="352">
        <f t="shared" si="1"/>
        <v>0</v>
      </c>
      <c r="I10" s="352">
        <f t="shared" si="1"/>
        <v>0</v>
      </c>
      <c r="J10" s="352">
        <f t="shared" si="1"/>
        <v>0</v>
      </c>
      <c r="K10" s="352">
        <f t="shared" si="1"/>
        <v>0</v>
      </c>
      <c r="L10" s="349">
        <f>D10+E10+G10-H10-K10</f>
        <v>0</v>
      </c>
      <c r="M10" s="352">
        <f>SUM(M13:M17)</f>
        <v>0</v>
      </c>
      <c r="N10" s="352">
        <f>SUM(N13:N17)</f>
        <v>0</v>
      </c>
      <c r="O10" s="352">
        <f>SUM(O13:O17)</f>
        <v>0</v>
      </c>
      <c r="P10" s="352">
        <f>SUM(P13:P17)</f>
        <v>0</v>
      </c>
      <c r="Q10" s="352">
        <f>SUM(Q13:Q17)</f>
        <v>0</v>
      </c>
      <c r="R10" s="350">
        <f>M10+N10+O10-P10</f>
        <v>0</v>
      </c>
      <c r="T10" s="207"/>
    </row>
    <row r="11" spans="1:20" ht="20.25" customHeight="1" x14ac:dyDescent="0.25">
      <c r="A11" s="779" t="s">
        <v>500</v>
      </c>
      <c r="B11" s="444" t="s">
        <v>502</v>
      </c>
      <c r="C11" s="750" t="s">
        <v>19</v>
      </c>
      <c r="D11" s="347">
        <v>0</v>
      </c>
      <c r="E11" s="348">
        <v>0</v>
      </c>
      <c r="F11" s="353"/>
      <c r="G11" s="348">
        <v>0</v>
      </c>
      <c r="H11" s="348">
        <v>0</v>
      </c>
      <c r="I11" s="348">
        <v>0</v>
      </c>
      <c r="J11" s="348">
        <v>0</v>
      </c>
      <c r="K11" s="348">
        <v>0</v>
      </c>
      <c r="L11" s="349">
        <f>D11+E11+G11-H11-K11</f>
        <v>0</v>
      </c>
      <c r="M11" s="353"/>
      <c r="N11" s="353"/>
      <c r="O11" s="353"/>
      <c r="P11" s="353"/>
      <c r="Q11" s="353"/>
      <c r="R11" s="354"/>
    </row>
    <row r="12" spans="1:20" ht="20.45" customHeight="1" x14ac:dyDescent="0.25">
      <c r="A12" s="779"/>
      <c r="B12" s="444" t="s">
        <v>503</v>
      </c>
      <c r="C12" s="750" t="s">
        <v>20</v>
      </c>
      <c r="D12" s="347">
        <v>0</v>
      </c>
      <c r="E12" s="348">
        <v>0</v>
      </c>
      <c r="F12" s="353"/>
      <c r="G12" s="348">
        <v>0</v>
      </c>
      <c r="H12" s="348">
        <v>0</v>
      </c>
      <c r="I12" s="348">
        <v>0</v>
      </c>
      <c r="J12" s="348">
        <v>0</v>
      </c>
      <c r="K12" s="348">
        <v>0</v>
      </c>
      <c r="L12" s="349">
        <f t="shared" ref="L12:L22" si="2">D12+E12+G12-H12-K12</f>
        <v>0</v>
      </c>
      <c r="M12" s="353"/>
      <c r="N12" s="353"/>
      <c r="O12" s="353"/>
      <c r="P12" s="353"/>
      <c r="Q12" s="353"/>
      <c r="R12" s="354"/>
    </row>
    <row r="13" spans="1:20" ht="20.45" customHeight="1" x14ac:dyDescent="0.25">
      <c r="A13" s="779"/>
      <c r="B13" s="444" t="s">
        <v>504</v>
      </c>
      <c r="C13" s="750" t="s">
        <v>21</v>
      </c>
      <c r="D13" s="347">
        <v>0</v>
      </c>
      <c r="E13" s="348">
        <v>0</v>
      </c>
      <c r="F13" s="348">
        <v>0</v>
      </c>
      <c r="G13" s="348">
        <v>0</v>
      </c>
      <c r="H13" s="348">
        <v>0</v>
      </c>
      <c r="I13" s="348">
        <v>0</v>
      </c>
      <c r="J13" s="348">
        <v>0</v>
      </c>
      <c r="K13" s="348">
        <v>0</v>
      </c>
      <c r="L13" s="349">
        <f t="shared" si="2"/>
        <v>0</v>
      </c>
      <c r="M13" s="348">
        <v>0</v>
      </c>
      <c r="N13" s="348">
        <v>0</v>
      </c>
      <c r="O13" s="348">
        <v>0</v>
      </c>
      <c r="P13" s="348">
        <v>0</v>
      </c>
      <c r="Q13" s="348">
        <v>0</v>
      </c>
      <c r="R13" s="350">
        <f>M13+N13+O13-P13</f>
        <v>0</v>
      </c>
    </row>
    <row r="14" spans="1:20" ht="20.45" customHeight="1" x14ac:dyDescent="0.25">
      <c r="A14" s="779"/>
      <c r="B14" s="444" t="s">
        <v>505</v>
      </c>
      <c r="C14" s="750" t="s">
        <v>22</v>
      </c>
      <c r="D14" s="347">
        <v>0</v>
      </c>
      <c r="E14" s="348">
        <v>0</v>
      </c>
      <c r="F14" s="348">
        <v>0</v>
      </c>
      <c r="G14" s="348">
        <v>0</v>
      </c>
      <c r="H14" s="348">
        <v>0</v>
      </c>
      <c r="I14" s="348">
        <v>0</v>
      </c>
      <c r="J14" s="348">
        <v>0</v>
      </c>
      <c r="K14" s="348">
        <v>0</v>
      </c>
      <c r="L14" s="349">
        <f t="shared" si="2"/>
        <v>0</v>
      </c>
      <c r="M14" s="348">
        <v>0</v>
      </c>
      <c r="N14" s="348">
        <v>0</v>
      </c>
      <c r="O14" s="348">
        <v>0</v>
      </c>
      <c r="P14" s="348">
        <v>0</v>
      </c>
      <c r="Q14" s="348">
        <v>0</v>
      </c>
      <c r="R14" s="350">
        <f>M14+N14+O14-P14</f>
        <v>0</v>
      </c>
    </row>
    <row r="15" spans="1:20" ht="20.45" customHeight="1" x14ac:dyDescent="0.25">
      <c r="A15" s="779"/>
      <c r="B15" s="444" t="s">
        <v>506</v>
      </c>
      <c r="C15" s="750" t="s">
        <v>23</v>
      </c>
      <c r="D15" s="347">
        <v>0</v>
      </c>
      <c r="E15" s="348">
        <v>0</v>
      </c>
      <c r="F15" s="348">
        <v>0</v>
      </c>
      <c r="G15" s="348">
        <v>0</v>
      </c>
      <c r="H15" s="348">
        <v>0</v>
      </c>
      <c r="I15" s="348">
        <v>0</v>
      </c>
      <c r="J15" s="348">
        <v>0</v>
      </c>
      <c r="K15" s="348">
        <v>0</v>
      </c>
      <c r="L15" s="349">
        <f t="shared" si="2"/>
        <v>0</v>
      </c>
      <c r="M15" s="348">
        <v>0</v>
      </c>
      <c r="N15" s="348">
        <v>0</v>
      </c>
      <c r="O15" s="348">
        <v>0</v>
      </c>
      <c r="P15" s="348">
        <v>0</v>
      </c>
      <c r="Q15" s="348">
        <v>0</v>
      </c>
      <c r="R15" s="350">
        <f>M15+N15+O15-P15</f>
        <v>0</v>
      </c>
    </row>
    <row r="16" spans="1:20" ht="20.45" customHeight="1" x14ac:dyDescent="0.25">
      <c r="A16" s="779"/>
      <c r="B16" s="444" t="s">
        <v>507</v>
      </c>
      <c r="C16" s="750" t="s">
        <v>24</v>
      </c>
      <c r="D16" s="347">
        <v>0</v>
      </c>
      <c r="E16" s="348">
        <v>0</v>
      </c>
      <c r="F16" s="348">
        <v>0</v>
      </c>
      <c r="G16" s="348">
        <v>0</v>
      </c>
      <c r="H16" s="348">
        <v>0</v>
      </c>
      <c r="I16" s="348">
        <v>0</v>
      </c>
      <c r="J16" s="348">
        <v>0</v>
      </c>
      <c r="K16" s="348">
        <v>0</v>
      </c>
      <c r="L16" s="349">
        <f t="shared" si="2"/>
        <v>0</v>
      </c>
      <c r="M16" s="348">
        <v>0</v>
      </c>
      <c r="N16" s="348">
        <v>0</v>
      </c>
      <c r="O16" s="348">
        <v>0</v>
      </c>
      <c r="P16" s="348">
        <v>0</v>
      </c>
      <c r="Q16" s="348">
        <v>0</v>
      </c>
      <c r="R16" s="350">
        <f>M16+N16+O16-P16</f>
        <v>0</v>
      </c>
    </row>
    <row r="17" spans="1:18" ht="20.45" customHeight="1" x14ac:dyDescent="0.25">
      <c r="A17" s="779"/>
      <c r="B17" s="444" t="s">
        <v>508</v>
      </c>
      <c r="C17" s="750" t="s">
        <v>25</v>
      </c>
      <c r="D17" s="347">
        <v>0</v>
      </c>
      <c r="E17" s="348">
        <v>0</v>
      </c>
      <c r="F17" s="348">
        <v>0</v>
      </c>
      <c r="G17" s="348">
        <v>0</v>
      </c>
      <c r="H17" s="348">
        <v>0</v>
      </c>
      <c r="I17" s="348">
        <v>0</v>
      </c>
      <c r="J17" s="348">
        <v>0</v>
      </c>
      <c r="K17" s="348">
        <v>0</v>
      </c>
      <c r="L17" s="349">
        <f t="shared" si="2"/>
        <v>0</v>
      </c>
      <c r="M17" s="348">
        <v>0</v>
      </c>
      <c r="N17" s="348">
        <v>0</v>
      </c>
      <c r="O17" s="348">
        <v>0</v>
      </c>
      <c r="P17" s="348">
        <v>0</v>
      </c>
      <c r="Q17" s="348">
        <v>0</v>
      </c>
      <c r="R17" s="350">
        <f>M17+N17+O17-P17</f>
        <v>0</v>
      </c>
    </row>
    <row r="18" spans="1:18" ht="18" customHeight="1" x14ac:dyDescent="0.25">
      <c r="A18" s="779"/>
      <c r="B18" s="444" t="s">
        <v>509</v>
      </c>
      <c r="C18" s="750" t="s">
        <v>26</v>
      </c>
      <c r="D18" s="347">
        <v>0</v>
      </c>
      <c r="E18" s="348">
        <v>0</v>
      </c>
      <c r="F18" s="348">
        <v>0</v>
      </c>
      <c r="G18" s="348">
        <v>0</v>
      </c>
      <c r="H18" s="348">
        <v>0</v>
      </c>
      <c r="I18" s="348">
        <v>0</v>
      </c>
      <c r="J18" s="348">
        <v>0</v>
      </c>
      <c r="K18" s="348">
        <v>0</v>
      </c>
      <c r="L18" s="349">
        <f t="shared" si="2"/>
        <v>0</v>
      </c>
      <c r="M18" s="353"/>
      <c r="N18" s="353"/>
      <c r="O18" s="353"/>
      <c r="P18" s="353"/>
      <c r="Q18" s="353"/>
      <c r="R18" s="354"/>
    </row>
    <row r="19" spans="1:18" ht="18.75" customHeight="1" x14ac:dyDescent="0.25">
      <c r="A19" s="777" t="s">
        <v>441</v>
      </c>
      <c r="B19" s="778"/>
      <c r="C19" s="751" t="s">
        <v>27</v>
      </c>
      <c r="D19" s="347">
        <v>0</v>
      </c>
      <c r="E19" s="348">
        <v>0</v>
      </c>
      <c r="F19" s="348">
        <v>0</v>
      </c>
      <c r="G19" s="348">
        <v>0</v>
      </c>
      <c r="H19" s="348">
        <v>0</v>
      </c>
      <c r="I19" s="348">
        <v>0</v>
      </c>
      <c r="J19" s="348">
        <v>0</v>
      </c>
      <c r="K19" s="348">
        <v>0</v>
      </c>
      <c r="L19" s="349">
        <f t="shared" si="2"/>
        <v>0</v>
      </c>
      <c r="M19" s="353"/>
      <c r="N19" s="353"/>
      <c r="O19" s="353"/>
      <c r="P19" s="353"/>
      <c r="Q19" s="353"/>
      <c r="R19" s="354"/>
    </row>
    <row r="20" spans="1:18" ht="20.25" customHeight="1" x14ac:dyDescent="0.25">
      <c r="A20" s="779" t="s">
        <v>500</v>
      </c>
      <c r="B20" s="444" t="s">
        <v>510</v>
      </c>
      <c r="C20" s="750" t="s">
        <v>28</v>
      </c>
      <c r="D20" s="347">
        <v>0</v>
      </c>
      <c r="E20" s="348">
        <v>0</v>
      </c>
      <c r="F20" s="348">
        <v>0</v>
      </c>
      <c r="G20" s="348">
        <v>0</v>
      </c>
      <c r="H20" s="348">
        <v>0</v>
      </c>
      <c r="I20" s="348">
        <v>0</v>
      </c>
      <c r="J20" s="348">
        <v>0</v>
      </c>
      <c r="K20" s="348">
        <v>0</v>
      </c>
      <c r="L20" s="349">
        <f t="shared" si="2"/>
        <v>0</v>
      </c>
      <c r="M20" s="353"/>
      <c r="N20" s="353"/>
      <c r="O20" s="353"/>
      <c r="P20" s="353"/>
      <c r="Q20" s="353"/>
      <c r="R20" s="354"/>
    </row>
    <row r="21" spans="1:18" ht="18" customHeight="1" x14ac:dyDescent="0.25">
      <c r="A21" s="779"/>
      <c r="B21" s="444" t="s">
        <v>517</v>
      </c>
      <c r="C21" s="750" t="s">
        <v>29</v>
      </c>
      <c r="D21" s="347">
        <v>0</v>
      </c>
      <c r="E21" s="348">
        <v>0</v>
      </c>
      <c r="F21" s="348">
        <v>0</v>
      </c>
      <c r="G21" s="348">
        <v>0</v>
      </c>
      <c r="H21" s="348">
        <v>0</v>
      </c>
      <c r="I21" s="348">
        <v>0</v>
      </c>
      <c r="J21" s="348">
        <v>0</v>
      </c>
      <c r="K21" s="348">
        <v>0</v>
      </c>
      <c r="L21" s="349">
        <f t="shared" si="2"/>
        <v>0</v>
      </c>
      <c r="M21" s="353"/>
      <c r="N21" s="353"/>
      <c r="O21" s="353"/>
      <c r="P21" s="353"/>
      <c r="Q21" s="353"/>
      <c r="R21" s="354"/>
    </row>
    <row r="22" spans="1:18" ht="22.5" customHeight="1" x14ac:dyDescent="0.25">
      <c r="A22" s="777" t="s">
        <v>8</v>
      </c>
      <c r="B22" s="778"/>
      <c r="C22" s="750" t="s">
        <v>30</v>
      </c>
      <c r="D22" s="347">
        <v>0</v>
      </c>
      <c r="E22" s="348">
        <v>0</v>
      </c>
      <c r="F22" s="348">
        <v>0</v>
      </c>
      <c r="G22" s="348">
        <v>0</v>
      </c>
      <c r="H22" s="348">
        <v>0</v>
      </c>
      <c r="I22" s="348">
        <v>0</v>
      </c>
      <c r="J22" s="348">
        <v>0</v>
      </c>
      <c r="K22" s="348">
        <v>0</v>
      </c>
      <c r="L22" s="349">
        <f t="shared" si="2"/>
        <v>0</v>
      </c>
      <c r="M22" s="348">
        <v>0</v>
      </c>
      <c r="N22" s="348">
        <v>0</v>
      </c>
      <c r="O22" s="348">
        <v>0</v>
      </c>
      <c r="P22" s="348">
        <v>0</v>
      </c>
      <c r="Q22" s="348">
        <v>0</v>
      </c>
      <c r="R22" s="350">
        <f>M22+N22+O22-P22</f>
        <v>0</v>
      </c>
    </row>
    <row r="23" spans="1:18" ht="36.75" customHeight="1" thickBot="1" x14ac:dyDescent="0.3">
      <c r="A23" s="774" t="s">
        <v>516</v>
      </c>
      <c r="B23" s="775"/>
      <c r="C23" s="752" t="s">
        <v>31</v>
      </c>
      <c r="D23" s="447">
        <f>D7+D10+D19+D22</f>
        <v>0</v>
      </c>
      <c r="E23" s="448">
        <f t="shared" ref="E23:L23" si="3">E7+E10+E19+E22</f>
        <v>0</v>
      </c>
      <c r="F23" s="448">
        <f t="shared" si="3"/>
        <v>0</v>
      </c>
      <c r="G23" s="448">
        <f t="shared" si="3"/>
        <v>0</v>
      </c>
      <c r="H23" s="448">
        <f>H7+H10+H19+H22</f>
        <v>0</v>
      </c>
      <c r="I23" s="448">
        <f t="shared" si="3"/>
        <v>0</v>
      </c>
      <c r="J23" s="448">
        <f t="shared" si="3"/>
        <v>0</v>
      </c>
      <c r="K23" s="448">
        <f t="shared" si="3"/>
        <v>0</v>
      </c>
      <c r="L23" s="448">
        <f t="shared" si="3"/>
        <v>0</v>
      </c>
      <c r="M23" s="448">
        <f t="shared" ref="M23:R23" si="4">M7+M10+M22</f>
        <v>0</v>
      </c>
      <c r="N23" s="448">
        <f t="shared" si="4"/>
        <v>0</v>
      </c>
      <c r="O23" s="448">
        <f t="shared" si="4"/>
        <v>0</v>
      </c>
      <c r="P23" s="448">
        <f t="shared" si="4"/>
        <v>0</v>
      </c>
      <c r="Q23" s="448">
        <f t="shared" si="4"/>
        <v>0</v>
      </c>
      <c r="R23" s="449">
        <f t="shared" si="4"/>
        <v>0</v>
      </c>
    </row>
    <row r="25" spans="1:18" ht="20.25" x14ac:dyDescent="0.25">
      <c r="B25" s="304"/>
      <c r="C25" s="305"/>
      <c r="D25" s="306"/>
      <c r="E25" s="306"/>
      <c r="F25" s="306"/>
      <c r="G25" s="306"/>
      <c r="H25" s="306"/>
      <c r="I25" s="306"/>
      <c r="J25" s="306"/>
      <c r="K25" s="307"/>
      <c r="L25" s="307"/>
      <c r="M25" s="307"/>
      <c r="N25" s="307"/>
      <c r="O25" s="307"/>
      <c r="P25" s="307"/>
      <c r="Q25" s="307"/>
      <c r="R25" s="307"/>
    </row>
    <row r="26" spans="1:18" ht="25.5" customHeight="1" x14ac:dyDescent="0.35">
      <c r="B26" s="308"/>
      <c r="C26" s="308"/>
      <c r="D26" s="308"/>
      <c r="E26" s="308"/>
      <c r="F26" s="308"/>
      <c r="G26" s="308"/>
      <c r="H26" s="308"/>
      <c r="I26" s="308"/>
      <c r="J26" s="308"/>
      <c r="K26" s="308"/>
      <c r="L26" s="308"/>
      <c r="M26" s="308"/>
      <c r="N26" s="308"/>
      <c r="O26" s="308"/>
      <c r="P26" s="308"/>
      <c r="Q26" s="308"/>
      <c r="R26" s="308"/>
    </row>
    <row r="27" spans="1:18" ht="21" x14ac:dyDescent="0.35">
      <c r="B27" s="308"/>
      <c r="C27" s="308"/>
      <c r="D27" s="308"/>
      <c r="E27" s="308"/>
      <c r="F27" s="308"/>
      <c r="G27" s="308"/>
      <c r="H27" s="308"/>
      <c r="I27" s="308"/>
      <c r="J27" s="308"/>
      <c r="K27" s="308"/>
      <c r="L27" s="308"/>
      <c r="M27" s="308"/>
      <c r="N27" s="308"/>
      <c r="O27" s="308"/>
      <c r="P27" s="308"/>
      <c r="Q27" s="308"/>
      <c r="R27" s="308"/>
    </row>
    <row r="28" spans="1:18" ht="21" x14ac:dyDescent="0.35">
      <c r="B28" s="308"/>
      <c r="C28" s="308"/>
      <c r="D28" s="308"/>
      <c r="E28" s="308"/>
      <c r="F28" s="308"/>
      <c r="G28" s="308"/>
      <c r="H28" s="308"/>
      <c r="I28" s="308"/>
      <c r="J28" s="308"/>
      <c r="K28" s="308"/>
      <c r="L28" s="308"/>
      <c r="M28" s="308"/>
      <c r="N28" s="308"/>
      <c r="O28" s="308"/>
      <c r="P28" s="308"/>
      <c r="Q28" s="308"/>
      <c r="R28" s="308"/>
    </row>
    <row r="29" spans="1:18" ht="21" x14ac:dyDescent="0.35">
      <c r="B29" s="308"/>
      <c r="C29" s="308"/>
      <c r="D29" s="308"/>
      <c r="E29" s="308"/>
      <c r="F29" s="308"/>
      <c r="G29" s="308"/>
      <c r="H29" s="308"/>
      <c r="I29" s="308"/>
      <c r="J29" s="308"/>
      <c r="K29" s="308"/>
      <c r="L29" s="308"/>
      <c r="M29" s="308"/>
      <c r="N29" s="308"/>
      <c r="O29" s="308"/>
      <c r="P29" s="308"/>
      <c r="Q29" s="308"/>
      <c r="R29" s="308"/>
    </row>
    <row r="30" spans="1:18" ht="21" x14ac:dyDescent="0.35">
      <c r="B30" s="308"/>
      <c r="C30" s="308"/>
      <c r="D30" s="308"/>
      <c r="E30" s="308"/>
      <c r="F30" s="308"/>
      <c r="G30" s="308"/>
      <c r="H30" s="308"/>
      <c r="I30" s="308"/>
      <c r="J30" s="308"/>
      <c r="K30" s="308"/>
      <c r="L30" s="308"/>
      <c r="M30" s="308"/>
      <c r="N30" s="308"/>
      <c r="O30" s="308"/>
      <c r="P30" s="308"/>
      <c r="Q30" s="308"/>
      <c r="R30" s="308"/>
    </row>
    <row r="31" spans="1:18" ht="21" x14ac:dyDescent="0.35">
      <c r="B31" s="308"/>
      <c r="C31" s="308"/>
      <c r="D31" s="308"/>
      <c r="E31" s="308"/>
      <c r="F31" s="308"/>
      <c r="G31" s="308"/>
      <c r="H31" s="308"/>
      <c r="I31" s="308"/>
      <c r="J31" s="308"/>
      <c r="K31" s="308"/>
      <c r="L31" s="308"/>
      <c r="M31" s="308"/>
      <c r="N31" s="308"/>
      <c r="O31" s="308"/>
      <c r="P31" s="308"/>
      <c r="Q31" s="308"/>
      <c r="R31" s="308"/>
    </row>
    <row r="32" spans="1:18" ht="21" x14ac:dyDescent="0.35">
      <c r="B32" s="308"/>
      <c r="C32" s="308"/>
      <c r="D32" s="308"/>
      <c r="E32" s="308"/>
      <c r="F32" s="308"/>
      <c r="G32" s="308"/>
      <c r="H32" s="308"/>
      <c r="I32" s="308"/>
      <c r="J32" s="308"/>
      <c r="K32" s="308"/>
      <c r="L32" s="308"/>
      <c r="M32" s="308"/>
      <c r="N32" s="308"/>
      <c r="O32" s="308"/>
      <c r="P32" s="308"/>
      <c r="Q32" s="308"/>
      <c r="R32" s="308"/>
    </row>
    <row r="33" spans="2:18" ht="21" x14ac:dyDescent="0.35">
      <c r="B33" s="308"/>
      <c r="C33" s="308"/>
      <c r="D33" s="308"/>
      <c r="E33" s="308"/>
      <c r="F33" s="308"/>
      <c r="G33" s="308"/>
      <c r="H33" s="308"/>
      <c r="I33" s="308"/>
      <c r="J33" s="308"/>
      <c r="K33" s="308"/>
      <c r="L33" s="308"/>
      <c r="M33" s="308"/>
      <c r="N33" s="308"/>
      <c r="O33" s="308"/>
      <c r="P33" s="308"/>
      <c r="Q33" s="308"/>
      <c r="R33" s="308"/>
    </row>
    <row r="34" spans="2:18" ht="21" x14ac:dyDescent="0.35">
      <c r="B34" s="308"/>
      <c r="C34" s="308"/>
      <c r="D34" s="308"/>
      <c r="E34" s="308"/>
      <c r="F34" s="308"/>
      <c r="G34" s="308"/>
      <c r="H34" s="308"/>
      <c r="I34" s="308"/>
      <c r="J34" s="308"/>
      <c r="K34" s="308"/>
      <c r="L34" s="308"/>
      <c r="M34" s="308"/>
      <c r="N34" s="308"/>
      <c r="O34" s="308"/>
      <c r="P34" s="308"/>
      <c r="Q34" s="308"/>
      <c r="R34" s="308"/>
    </row>
    <row r="35" spans="2:18" x14ac:dyDescent="0.25">
      <c r="B35" s="306"/>
      <c r="C35" s="305"/>
      <c r="D35" s="306"/>
      <c r="E35" s="306"/>
      <c r="F35" s="306"/>
      <c r="G35" s="306"/>
      <c r="H35" s="306"/>
      <c r="I35" s="306"/>
      <c r="J35" s="306"/>
      <c r="K35" s="307"/>
      <c r="L35" s="307"/>
      <c r="M35" s="307"/>
      <c r="N35" s="307"/>
      <c r="O35" s="307"/>
      <c r="P35" s="307"/>
      <c r="Q35" s="307"/>
      <c r="R35" s="307"/>
    </row>
    <row r="36" spans="2:18" x14ac:dyDescent="0.25">
      <c r="B36" s="306"/>
      <c r="C36" s="305"/>
      <c r="D36" s="306"/>
      <c r="E36" s="306"/>
      <c r="F36" s="306"/>
      <c r="G36" s="306"/>
      <c r="H36" s="306"/>
      <c r="I36" s="306"/>
      <c r="J36" s="306"/>
      <c r="K36" s="307"/>
      <c r="L36" s="307"/>
      <c r="M36" s="307"/>
      <c r="N36" s="307"/>
      <c r="O36" s="307"/>
      <c r="P36" s="307"/>
      <c r="Q36" s="307"/>
      <c r="R36" s="307"/>
    </row>
    <row r="37" spans="2:18" x14ac:dyDescent="0.25">
      <c r="B37" s="306"/>
      <c r="C37" s="305"/>
      <c r="D37" s="306"/>
      <c r="E37" s="306"/>
      <c r="F37" s="306"/>
      <c r="G37" s="306"/>
      <c r="H37" s="306"/>
      <c r="I37" s="306"/>
      <c r="J37" s="306"/>
      <c r="K37" s="307"/>
      <c r="L37" s="307"/>
      <c r="M37" s="307"/>
      <c r="N37" s="307"/>
      <c r="O37" s="307"/>
      <c r="P37" s="307"/>
      <c r="Q37" s="307"/>
      <c r="R37" s="307"/>
    </row>
    <row r="38" spans="2:18" x14ac:dyDescent="0.25">
      <c r="B38" s="306"/>
      <c r="C38" s="305"/>
      <c r="D38" s="306"/>
      <c r="E38" s="306"/>
      <c r="F38" s="306"/>
      <c r="G38" s="306"/>
      <c r="H38" s="306"/>
      <c r="I38" s="306"/>
      <c r="J38" s="306"/>
      <c r="K38" s="307"/>
      <c r="L38" s="307"/>
      <c r="M38" s="307"/>
      <c r="N38" s="307"/>
      <c r="O38" s="307"/>
      <c r="P38" s="307"/>
      <c r="Q38" s="307"/>
      <c r="R38" s="307"/>
    </row>
  </sheetData>
  <sheetProtection algorithmName="SHA-512" hashValue="VedCsjdM6k0ZhVJTCkFAp6Opd9w4kc6DSnVfdTiyiVMAWozfxgFsw6C83AJihOUP0VdBePr6P2kWZXDJA/BzJg==" saltValue="mvB6qWS39QRhdei0FNuKFQ==" spinCount="100000" sheet="1" selectLockedCells="1"/>
  <mergeCells count="28">
    <mergeCell ref="A22:B22"/>
    <mergeCell ref="O4:O5"/>
    <mergeCell ref="N4:N5"/>
    <mergeCell ref="A3:B5"/>
    <mergeCell ref="A6:B6"/>
    <mergeCell ref="E4:E5"/>
    <mergeCell ref="F4:F5"/>
    <mergeCell ref="L4:L5"/>
    <mergeCell ref="K4:K5"/>
    <mergeCell ref="M3:R3"/>
    <mergeCell ref="R4:R5"/>
    <mergeCell ref="Q4:Q5"/>
    <mergeCell ref="A23:B23"/>
    <mergeCell ref="A1:R1"/>
    <mergeCell ref="A7:B7"/>
    <mergeCell ref="A8:A9"/>
    <mergeCell ref="A11:A18"/>
    <mergeCell ref="A10:B10"/>
    <mergeCell ref="D3:L3"/>
    <mergeCell ref="M4:M5"/>
    <mergeCell ref="A19:B19"/>
    <mergeCell ref="P4:P5"/>
    <mergeCell ref="D4:D5"/>
    <mergeCell ref="C3:C5"/>
    <mergeCell ref="I4:J4"/>
    <mergeCell ref="G4:G5"/>
    <mergeCell ref="H4:H5"/>
    <mergeCell ref="A20:A21"/>
  </mergeCells>
  <conditionalFormatting sqref="D7">
    <cfRule type="cellIs" dxfId="616" priority="96" operator="lessThan">
      <formula>$D$8+$D$9</formula>
    </cfRule>
  </conditionalFormatting>
  <conditionalFormatting sqref="D10">
    <cfRule type="cellIs" dxfId="615" priority="36" operator="lessThan">
      <formula>SUM($D$11:$D$18)</formula>
    </cfRule>
    <cfRule type="cellIs" dxfId="614" priority="38" operator="lessThan">
      <formula>$D$11+$D$12+$D$13+$D$14+$D$15+$D$16+$D$17+$D$18</formula>
    </cfRule>
  </conditionalFormatting>
  <conditionalFormatting sqref="E7">
    <cfRule type="cellIs" dxfId="613" priority="98" operator="lessThan">
      <formula>$E$8+$E$9</formula>
    </cfRule>
  </conditionalFormatting>
  <conditionalFormatting sqref="E10">
    <cfRule type="cellIs" dxfId="612" priority="37" operator="lessThan">
      <formula>SUM($E$11:$E$18)</formula>
    </cfRule>
  </conditionalFormatting>
  <conditionalFormatting sqref="E19">
    <cfRule type="cellIs" dxfId="611" priority="10" operator="lessThan">
      <formula>$E$20+$E$21</formula>
    </cfRule>
  </conditionalFormatting>
  <conditionalFormatting sqref="F8">
    <cfRule type="cellIs" dxfId="610" priority="81" operator="greaterThan">
      <formula>$E$8</formula>
    </cfRule>
  </conditionalFormatting>
  <conditionalFormatting sqref="F9">
    <cfRule type="cellIs" dxfId="609" priority="80" operator="greaterThan">
      <formula>$E$9</formula>
    </cfRule>
  </conditionalFormatting>
  <conditionalFormatting sqref="F10">
    <cfRule type="cellIs" dxfId="608" priority="79" operator="greaterThan">
      <formula>$E$10</formula>
    </cfRule>
    <cfRule type="cellIs" dxfId="607" priority="35" operator="lessThan">
      <formula>SUM($F$11:$F$18)</formula>
    </cfRule>
  </conditionalFormatting>
  <conditionalFormatting sqref="F13">
    <cfRule type="cellIs" dxfId="606" priority="76" operator="greaterThan">
      <formula>$E$13</formula>
    </cfRule>
  </conditionalFormatting>
  <conditionalFormatting sqref="F14">
    <cfRule type="cellIs" dxfId="605" priority="75" operator="greaterThan">
      <formula>$E$14</formula>
    </cfRule>
  </conditionalFormatting>
  <conditionalFormatting sqref="F15">
    <cfRule type="cellIs" dxfId="604" priority="3" operator="greaterThan">
      <formula>$E$15</formula>
    </cfRule>
  </conditionalFormatting>
  <conditionalFormatting sqref="F16">
    <cfRule type="cellIs" dxfId="603" priority="2" operator="greaterThan">
      <formula>$E$16</formula>
    </cfRule>
  </conditionalFormatting>
  <conditionalFormatting sqref="F17">
    <cfRule type="cellIs" dxfId="602" priority="1" operator="greaterThan">
      <formula>$E$17</formula>
    </cfRule>
  </conditionalFormatting>
  <conditionalFormatting sqref="F18">
    <cfRule type="cellIs" dxfId="601" priority="71" operator="greaterThan">
      <formula>$E$18</formula>
    </cfRule>
  </conditionalFormatting>
  <conditionalFormatting sqref="F19">
    <cfRule type="cellIs" dxfId="600" priority="13" operator="greaterThan">
      <formula>$E$19</formula>
    </cfRule>
    <cfRule type="cellIs" dxfId="599" priority="9" operator="lessThan">
      <formula>$F$20+$F$21</formula>
    </cfRule>
  </conditionalFormatting>
  <conditionalFormatting sqref="F20">
    <cfRule type="cellIs" dxfId="598" priority="69" operator="greaterThan">
      <formula>$E$20</formula>
    </cfRule>
  </conditionalFormatting>
  <conditionalFormatting sqref="F21">
    <cfRule type="cellIs" dxfId="597" priority="68" operator="greaterThan">
      <formula>$E$21</formula>
    </cfRule>
  </conditionalFormatting>
  <conditionalFormatting sqref="F22">
    <cfRule type="cellIs" dxfId="596" priority="67" operator="greaterThan">
      <formula>$E$22</formula>
    </cfRule>
  </conditionalFormatting>
  <conditionalFormatting sqref="G7">
    <cfRule type="cellIs" dxfId="595" priority="95" operator="lessThan">
      <formula>$G$8+$G$9</formula>
    </cfRule>
  </conditionalFormatting>
  <conditionalFormatting sqref="G10">
    <cfRule type="cellIs" dxfId="594" priority="34" operator="lessThan">
      <formula>SUM($G$11:$G$18)</formula>
    </cfRule>
  </conditionalFormatting>
  <conditionalFormatting sqref="G19">
    <cfRule type="cellIs" dxfId="593" priority="8" operator="lessThan">
      <formula>$G$20+$G$21</formula>
    </cfRule>
  </conditionalFormatting>
  <conditionalFormatting sqref="H7">
    <cfRule type="cellIs" dxfId="592" priority="66" operator="lessThan">
      <formula>$I$7+$J$7</formula>
    </cfRule>
    <cfRule type="cellIs" dxfId="591" priority="94" operator="lessThan">
      <formula>$H$8+$H$9</formula>
    </cfRule>
  </conditionalFormatting>
  <conditionalFormatting sqref="H8">
    <cfRule type="cellIs" dxfId="590" priority="65" operator="lessThan">
      <formula>$I$8+$J$8</formula>
    </cfRule>
  </conditionalFormatting>
  <conditionalFormatting sqref="H9">
    <cfRule type="cellIs" dxfId="589" priority="64" operator="lessThan">
      <formula>$I$9+$J$9</formula>
    </cfRule>
  </conditionalFormatting>
  <conditionalFormatting sqref="H10">
    <cfRule type="cellIs" dxfId="588" priority="63" operator="lessThan">
      <formula>$I$10+$J$10</formula>
    </cfRule>
    <cfRule type="cellIs" dxfId="587" priority="33" operator="lessThan">
      <formula>SUM($H$11:$H$18)</formula>
    </cfRule>
  </conditionalFormatting>
  <conditionalFormatting sqref="H11">
    <cfRule type="cellIs" dxfId="586" priority="62" operator="lessThan">
      <formula>$I$11+$J$11</formula>
    </cfRule>
  </conditionalFormatting>
  <conditionalFormatting sqref="H12">
    <cfRule type="cellIs" dxfId="585" priority="61" operator="lessThan">
      <formula>$I$12+$J$12</formula>
    </cfRule>
  </conditionalFormatting>
  <conditionalFormatting sqref="H13">
    <cfRule type="cellIs" dxfId="584" priority="60" operator="lessThan">
      <formula>$I$13+$J$13</formula>
    </cfRule>
  </conditionalFormatting>
  <conditionalFormatting sqref="H15">
    <cfRule type="cellIs" dxfId="583" priority="58" operator="lessThan">
      <formula>$I$15+$J$15</formula>
    </cfRule>
  </conditionalFormatting>
  <conditionalFormatting sqref="H16">
    <cfRule type="cellIs" dxfId="582" priority="57" operator="lessThan">
      <formula>$I$16+$J$16</formula>
    </cfRule>
  </conditionalFormatting>
  <conditionalFormatting sqref="H17">
    <cfRule type="cellIs" dxfId="581" priority="56" operator="lessThan">
      <formula>$I$17+$J$17</formula>
    </cfRule>
  </conditionalFormatting>
  <conditionalFormatting sqref="H18">
    <cfRule type="cellIs" dxfId="580" priority="55" operator="lessThan">
      <formula>$I$18+$J$18</formula>
    </cfRule>
  </conditionalFormatting>
  <conditionalFormatting sqref="H19">
    <cfRule type="cellIs" dxfId="579" priority="7" operator="lessThan">
      <formula>$H$20+$H$21</formula>
    </cfRule>
    <cfRule type="cellIs" dxfId="578" priority="12" operator="lessThan">
      <formula>$I$19+$J$19</formula>
    </cfRule>
  </conditionalFormatting>
  <conditionalFormatting sqref="H20">
    <cfRule type="cellIs" dxfId="577" priority="53" operator="lessThan">
      <formula>$I$20+$J$20</formula>
    </cfRule>
  </conditionalFormatting>
  <conditionalFormatting sqref="H21">
    <cfRule type="cellIs" dxfId="576" priority="52" operator="lessThan">
      <formula>$I$21+$J$21</formula>
    </cfRule>
  </conditionalFormatting>
  <conditionalFormatting sqref="H22">
    <cfRule type="cellIs" dxfId="575" priority="51" operator="lessThan">
      <formula>$I$22+$J$22</formula>
    </cfRule>
  </conditionalFormatting>
  <conditionalFormatting sqref="I7">
    <cfRule type="cellIs" dxfId="574" priority="93" operator="lessThan">
      <formula>$I$8+$I$9</formula>
    </cfRule>
  </conditionalFormatting>
  <conditionalFormatting sqref="I10">
    <cfRule type="cellIs" dxfId="573" priority="32" operator="lessThan">
      <formula>SUM($I$11:$I$18)</formula>
    </cfRule>
  </conditionalFormatting>
  <conditionalFormatting sqref="I19">
    <cfRule type="cellIs" dxfId="572" priority="6" operator="lessThan">
      <formula>$I$20+$I$21</formula>
    </cfRule>
  </conditionalFormatting>
  <conditionalFormatting sqref="J7">
    <cfRule type="cellIs" dxfId="571" priority="92" operator="lessThan">
      <formula>$J$8+$J$9</formula>
    </cfRule>
  </conditionalFormatting>
  <conditionalFormatting sqref="J10">
    <cfRule type="cellIs" dxfId="570" priority="31" operator="lessThan">
      <formula>SUM($J$11:$J$18)</formula>
    </cfRule>
  </conditionalFormatting>
  <conditionalFormatting sqref="J19">
    <cfRule type="cellIs" dxfId="569" priority="5" operator="lessThan">
      <formula>$J$20+$J$21</formula>
    </cfRule>
  </conditionalFormatting>
  <conditionalFormatting sqref="K7">
    <cfRule type="cellIs" dxfId="568" priority="91" operator="lessThan">
      <formula>$K$8+$K$9</formula>
    </cfRule>
  </conditionalFormatting>
  <conditionalFormatting sqref="K10">
    <cfRule type="cellIs" dxfId="567" priority="30" operator="lessThan">
      <formula>SUM($K$11:$K$18)</formula>
    </cfRule>
  </conditionalFormatting>
  <conditionalFormatting sqref="K19">
    <cfRule type="cellIs" dxfId="566" priority="4" operator="lessThan">
      <formula>$K$20+$K$21</formula>
    </cfRule>
  </conditionalFormatting>
  <conditionalFormatting sqref="M7">
    <cfRule type="cellIs" dxfId="565" priority="90" operator="lessThan">
      <formula>$M$8+$M$9</formula>
    </cfRule>
  </conditionalFormatting>
  <conditionalFormatting sqref="M10">
    <cfRule type="cellIs" dxfId="564" priority="21" operator="lessThan">
      <formula>SUM($M$13:$M$17)</formula>
    </cfRule>
  </conditionalFormatting>
  <conditionalFormatting sqref="N7">
    <cfRule type="cellIs" dxfId="563" priority="89" operator="lessThan">
      <formula>$N$8+$N$9</formula>
    </cfRule>
  </conditionalFormatting>
  <conditionalFormatting sqref="N10">
    <cfRule type="cellIs" dxfId="562" priority="20" operator="lessThan">
      <formula>SUM($N$13:$N$17)</formula>
    </cfRule>
  </conditionalFormatting>
  <conditionalFormatting sqref="O7">
    <cfRule type="cellIs" dxfId="561" priority="39" operator="lessThan">
      <formula>$O$8+$O$9</formula>
    </cfRule>
  </conditionalFormatting>
  <conditionalFormatting sqref="O10">
    <cfRule type="cellIs" dxfId="560" priority="19" operator="lessThan">
      <formula>SUM($O$13:$O$17)</formula>
    </cfRule>
  </conditionalFormatting>
  <conditionalFormatting sqref="P7">
    <cfRule type="cellIs" dxfId="559" priority="87" operator="lessThan">
      <formula>$P$8+$P$9</formula>
    </cfRule>
    <cfRule type="cellIs" dxfId="558" priority="50" operator="lessThan">
      <formula>$Q$7</formula>
    </cfRule>
  </conditionalFormatting>
  <conditionalFormatting sqref="P8">
    <cfRule type="cellIs" dxfId="557" priority="49" operator="lessThan">
      <formula>$Q$8</formula>
    </cfRule>
  </conditionalFormatting>
  <conditionalFormatting sqref="P9">
    <cfRule type="cellIs" dxfId="556" priority="47" operator="lessThan">
      <formula>$Q$9</formula>
    </cfRule>
  </conditionalFormatting>
  <conditionalFormatting sqref="P10">
    <cfRule type="cellIs" dxfId="555" priority="18" operator="lessThan">
      <formula>SUM($P$13:$P$17)</formula>
    </cfRule>
    <cfRule type="cellIs" dxfId="554" priority="46" operator="lessThan">
      <formula>$Q$10</formula>
    </cfRule>
  </conditionalFormatting>
  <conditionalFormatting sqref="P22">
    <cfRule type="cellIs" dxfId="553" priority="40" operator="lessThan">
      <formula>$Q$22</formula>
    </cfRule>
  </conditionalFormatting>
  <conditionalFormatting sqref="Q7">
    <cfRule type="cellIs" dxfId="552" priority="86" operator="lessThan">
      <formula>$Q$8+$Q$9</formula>
    </cfRule>
  </conditionalFormatting>
  <conditionalFormatting sqref="Q10">
    <cfRule type="cellIs" dxfId="551" priority="17" operator="lessThan">
      <formula>SUM($Q$13:$Q$17)</formula>
    </cfRule>
  </conditionalFormatting>
  <pageMargins left="0.70866141732283472" right="0.70866141732283472" top="0.74803149606299213" bottom="0.74803149606299213" header="0.31496062992125984" footer="0.31496062992125984"/>
  <pageSetup paperSize="9" scale="59" orientation="landscape" r:id="rId1"/>
  <ignoredErrors>
    <ignoredError sqref="D10 E10:K10" formulaRange="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tint="0.39997558519241921"/>
    <pageSetUpPr fitToPage="1"/>
  </sheetPr>
  <dimension ref="A1:K60"/>
  <sheetViews>
    <sheetView showWhiteSpace="0" topLeftCell="A22" zoomScale="85" zoomScaleNormal="100" zoomScalePageLayoutView="85" workbookViewId="0">
      <selection activeCell="H22" sqref="H22"/>
    </sheetView>
  </sheetViews>
  <sheetFormatPr defaultColWidth="9.140625" defaultRowHeight="12.75" x14ac:dyDescent="0.2"/>
  <cols>
    <col min="1" max="1" width="9.140625" style="205"/>
    <col min="2" max="2" width="11" style="205" customWidth="1"/>
    <col min="3" max="3" width="30.140625" style="205" customWidth="1"/>
    <col min="4" max="4" width="7.5703125" style="210" customWidth="1"/>
    <col min="5" max="9" width="8.85546875" style="205" customWidth="1"/>
    <col min="10" max="16384" width="9.140625" style="205"/>
  </cols>
  <sheetData>
    <row r="1" spans="1:11" ht="42.75" customHeight="1" thickBot="1" x14ac:dyDescent="0.25">
      <c r="A1" s="965" t="s">
        <v>535</v>
      </c>
      <c r="B1" s="965"/>
      <c r="C1" s="965"/>
      <c r="D1" s="965"/>
      <c r="E1" s="965"/>
      <c r="F1" s="965"/>
      <c r="G1" s="965"/>
      <c r="H1" s="965"/>
      <c r="I1" s="965"/>
    </row>
    <row r="2" spans="1:11" ht="106.5" hidden="1" customHeight="1" thickBot="1" x14ac:dyDescent="0.25">
      <c r="A2" s="531"/>
      <c r="B2" s="531"/>
      <c r="C2" s="1108" t="s">
        <v>684</v>
      </c>
      <c r="D2" s="1108"/>
      <c r="E2" s="1108"/>
      <c r="F2" s="1108"/>
      <c r="G2" s="1108"/>
      <c r="H2" s="1108"/>
      <c r="I2" s="1108"/>
    </row>
    <row r="3" spans="1:11" ht="36" customHeight="1" x14ac:dyDescent="0.2">
      <c r="A3" s="983" t="s">
        <v>45</v>
      </c>
      <c r="B3" s="984"/>
      <c r="C3" s="984"/>
      <c r="D3" s="1057" t="s">
        <v>521</v>
      </c>
      <c r="E3" s="984" t="s">
        <v>46</v>
      </c>
      <c r="F3" s="984"/>
      <c r="G3" s="984"/>
      <c r="H3" s="984" t="s">
        <v>594</v>
      </c>
      <c r="I3" s="991" t="s">
        <v>595</v>
      </c>
    </row>
    <row r="4" spans="1:11" ht="19.5" customHeight="1" x14ac:dyDescent="0.2">
      <c r="A4" s="985"/>
      <c r="B4" s="986"/>
      <c r="C4" s="986"/>
      <c r="D4" s="1058"/>
      <c r="E4" s="986" t="s">
        <v>47</v>
      </c>
      <c r="F4" s="601" t="s">
        <v>4</v>
      </c>
      <c r="G4" s="986" t="s">
        <v>73</v>
      </c>
      <c r="H4" s="986"/>
      <c r="I4" s="992"/>
    </row>
    <row r="5" spans="1:11" ht="15" customHeight="1" x14ac:dyDescent="0.2">
      <c r="A5" s="985"/>
      <c r="B5" s="986"/>
      <c r="C5" s="986"/>
      <c r="D5" s="1058"/>
      <c r="E5" s="986"/>
      <c r="F5" s="601" t="s">
        <v>48</v>
      </c>
      <c r="G5" s="986"/>
      <c r="H5" s="986"/>
      <c r="I5" s="992"/>
    </row>
    <row r="6" spans="1:11" ht="14.45" customHeight="1" thickBot="1" x14ac:dyDescent="0.25">
      <c r="A6" s="985" t="s">
        <v>6</v>
      </c>
      <c r="B6" s="986"/>
      <c r="C6" s="986"/>
      <c r="D6" s="602" t="s">
        <v>7</v>
      </c>
      <c r="E6" s="603">
        <v>1</v>
      </c>
      <c r="F6" s="603">
        <v>2</v>
      </c>
      <c r="G6" s="603">
        <v>3</v>
      </c>
      <c r="H6" s="603">
        <v>4</v>
      </c>
      <c r="I6" s="604">
        <v>5</v>
      </c>
    </row>
    <row r="7" spans="1:11" x14ac:dyDescent="0.2">
      <c r="A7" s="975" t="s">
        <v>49</v>
      </c>
      <c r="B7" s="976"/>
      <c r="C7" s="976"/>
      <c r="D7" s="559" t="s">
        <v>15</v>
      </c>
      <c r="E7" s="582">
        <f>VI!E7</f>
        <v>0</v>
      </c>
      <c r="F7" s="583">
        <f>VI!F7</f>
        <v>0</v>
      </c>
      <c r="G7" s="583">
        <f>VI!G7</f>
        <v>0</v>
      </c>
      <c r="H7" s="583">
        <f>VI!H7</f>
        <v>0</v>
      </c>
      <c r="I7" s="605">
        <f>VI!I7</f>
        <v>0</v>
      </c>
      <c r="J7" s="205" t="e">
        <f>SUM(H7/E7)</f>
        <v>#DIV/0!</v>
      </c>
      <c r="K7" s="205" t="e">
        <f>SUM(I7/G7)</f>
        <v>#DIV/0!</v>
      </c>
    </row>
    <row r="8" spans="1:11" x14ac:dyDescent="0.2">
      <c r="A8" s="975" t="s">
        <v>50</v>
      </c>
      <c r="B8" s="976"/>
      <c r="C8" s="976"/>
      <c r="D8" s="559" t="s">
        <v>18</v>
      </c>
      <c r="E8" s="587">
        <f>VI!E8</f>
        <v>0</v>
      </c>
      <c r="F8" s="588">
        <f>VI!F8</f>
        <v>0</v>
      </c>
      <c r="G8" s="588">
        <f>VI!G8</f>
        <v>0</v>
      </c>
      <c r="H8" s="588">
        <f>VI!H8</f>
        <v>0</v>
      </c>
      <c r="I8" s="606">
        <f>VI!I8</f>
        <v>0</v>
      </c>
    </row>
    <row r="9" spans="1:11" x14ac:dyDescent="0.2">
      <c r="A9" s="975" t="s">
        <v>51</v>
      </c>
      <c r="B9" s="976"/>
      <c r="C9" s="976"/>
      <c r="D9" s="559" t="s">
        <v>27</v>
      </c>
      <c r="E9" s="587">
        <f>VI!E9</f>
        <v>0</v>
      </c>
      <c r="F9" s="588">
        <f>VI!F9</f>
        <v>0</v>
      </c>
      <c r="G9" s="588">
        <f>VI!G9</f>
        <v>0</v>
      </c>
      <c r="H9" s="588">
        <f>VI!H9</f>
        <v>0</v>
      </c>
      <c r="I9" s="606">
        <f>VI!I9</f>
        <v>0</v>
      </c>
    </row>
    <row r="10" spans="1:11" x14ac:dyDescent="0.2">
      <c r="A10" s="975" t="s">
        <v>52</v>
      </c>
      <c r="B10" s="976"/>
      <c r="C10" s="976"/>
      <c r="D10" s="559" t="s">
        <v>30</v>
      </c>
      <c r="E10" s="587">
        <f>VI!E10</f>
        <v>0</v>
      </c>
      <c r="F10" s="588">
        <f>VI!F10</f>
        <v>0</v>
      </c>
      <c r="G10" s="588">
        <f>VI!G10</f>
        <v>0</v>
      </c>
      <c r="H10" s="588">
        <f>VI!H10</f>
        <v>0</v>
      </c>
      <c r="I10" s="606">
        <f>VI!I10</f>
        <v>0</v>
      </c>
      <c r="J10" s="205" t="e">
        <f>SUM(H10/E10)</f>
        <v>#DIV/0!</v>
      </c>
      <c r="K10" s="205" t="e">
        <f>SUM(I10/G10)</f>
        <v>#DIV/0!</v>
      </c>
    </row>
    <row r="11" spans="1:11" x14ac:dyDescent="0.2">
      <c r="A11" s="975" t="s">
        <v>53</v>
      </c>
      <c r="B11" s="976"/>
      <c r="C11" s="976"/>
      <c r="D11" s="559" t="s">
        <v>31</v>
      </c>
      <c r="E11" s="587">
        <f>VI!E11</f>
        <v>0</v>
      </c>
      <c r="F11" s="588">
        <f>VI!F11</f>
        <v>0</v>
      </c>
      <c r="G11" s="588">
        <f>VI!G11</f>
        <v>0</v>
      </c>
      <c r="H11" s="588">
        <f>VI!H11</f>
        <v>0</v>
      </c>
      <c r="I11" s="606">
        <f>VI!I11</f>
        <v>0</v>
      </c>
    </row>
    <row r="12" spans="1:11" x14ac:dyDescent="0.2">
      <c r="A12" s="975" t="s">
        <v>463</v>
      </c>
      <c r="B12" s="976"/>
      <c r="C12" s="976"/>
      <c r="D12" s="559" t="s">
        <v>42</v>
      </c>
      <c r="E12" s="587">
        <f>VI!E12</f>
        <v>0</v>
      </c>
      <c r="F12" s="588">
        <f>VI!F12</f>
        <v>0</v>
      </c>
      <c r="G12" s="588">
        <f>VI!G12</f>
        <v>0</v>
      </c>
      <c r="H12" s="588">
        <f>VI!H12</f>
        <v>0</v>
      </c>
      <c r="I12" s="606">
        <f>VI!I12</f>
        <v>0</v>
      </c>
    </row>
    <row r="13" spans="1:11" x14ac:dyDescent="0.2">
      <c r="A13" s="975" t="s">
        <v>469</v>
      </c>
      <c r="B13" s="976"/>
      <c r="C13" s="976"/>
      <c r="D13" s="559" t="s">
        <v>111</v>
      </c>
      <c r="E13" s="587">
        <f>VI!E13</f>
        <v>0</v>
      </c>
      <c r="F13" s="588">
        <f>VI!F13</f>
        <v>0</v>
      </c>
      <c r="G13" s="588">
        <f>VI!G13</f>
        <v>0</v>
      </c>
      <c r="H13" s="588">
        <f>VI!H13</f>
        <v>0</v>
      </c>
      <c r="I13" s="606">
        <f>VI!I13</f>
        <v>0</v>
      </c>
    </row>
    <row r="14" spans="1:11" x14ac:dyDescent="0.2">
      <c r="A14" s="975" t="s">
        <v>54</v>
      </c>
      <c r="B14" s="976"/>
      <c r="C14" s="976"/>
      <c r="D14" s="559" t="s">
        <v>112</v>
      </c>
      <c r="E14" s="587">
        <f>VI!E14</f>
        <v>0</v>
      </c>
      <c r="F14" s="588">
        <f>VI!F14</f>
        <v>0</v>
      </c>
      <c r="G14" s="592">
        <f>VI!G14</f>
        <v>0</v>
      </c>
      <c r="H14" s="588">
        <f>VI!H14</f>
        <v>0</v>
      </c>
      <c r="I14" s="606">
        <f>VI!I14</f>
        <v>0</v>
      </c>
    </row>
    <row r="15" spans="1:11" x14ac:dyDescent="0.2">
      <c r="A15" s="975" t="s">
        <v>55</v>
      </c>
      <c r="B15" s="976"/>
      <c r="C15" s="976"/>
      <c r="D15" s="559" t="s">
        <v>114</v>
      </c>
      <c r="E15" s="587">
        <f>VI!E15</f>
        <v>0</v>
      </c>
      <c r="F15" s="588">
        <f>VI!F15</f>
        <v>0</v>
      </c>
      <c r="G15" s="588">
        <f>VI!G15</f>
        <v>0</v>
      </c>
      <c r="H15" s="588">
        <f>VI!H15</f>
        <v>0</v>
      </c>
      <c r="I15" s="606">
        <f>VI!I15</f>
        <v>0</v>
      </c>
    </row>
    <row r="16" spans="1:11" x14ac:dyDescent="0.2">
      <c r="A16" s="975" t="s">
        <v>56</v>
      </c>
      <c r="B16" s="976"/>
      <c r="C16" s="976"/>
      <c r="D16" s="559" t="s">
        <v>113</v>
      </c>
      <c r="E16" s="587">
        <f>VI!E16</f>
        <v>0</v>
      </c>
      <c r="F16" s="588">
        <f>VI!F16</f>
        <v>0</v>
      </c>
      <c r="G16" s="588">
        <f>VI!G16</f>
        <v>0</v>
      </c>
      <c r="H16" s="588">
        <f>VI!H16</f>
        <v>0</v>
      </c>
      <c r="I16" s="606">
        <f>VI!I16</f>
        <v>0</v>
      </c>
    </row>
    <row r="17" spans="1:9" x14ac:dyDescent="0.2">
      <c r="A17" s="975" t="s">
        <v>57</v>
      </c>
      <c r="B17" s="976"/>
      <c r="C17" s="976"/>
      <c r="D17" s="559" t="s">
        <v>115</v>
      </c>
      <c r="E17" s="587">
        <f>VI!E17</f>
        <v>0</v>
      </c>
      <c r="F17" s="588">
        <f>VI!F17</f>
        <v>0</v>
      </c>
      <c r="G17" s="588">
        <f>VI!G17</f>
        <v>0</v>
      </c>
      <c r="H17" s="588">
        <f>VI!H17</f>
        <v>0</v>
      </c>
      <c r="I17" s="606">
        <f>VI!I17</f>
        <v>0</v>
      </c>
    </row>
    <row r="18" spans="1:9" x14ac:dyDescent="0.2">
      <c r="A18" s="975" t="s">
        <v>58</v>
      </c>
      <c r="B18" s="976"/>
      <c r="C18" s="976"/>
      <c r="D18" s="559" t="s">
        <v>116</v>
      </c>
      <c r="E18" s="587">
        <f>VI!E18</f>
        <v>0</v>
      </c>
      <c r="F18" s="588">
        <f>VI!F18</f>
        <v>0</v>
      </c>
      <c r="G18" s="607">
        <f>VI!G18</f>
        <v>0</v>
      </c>
      <c r="H18" s="588">
        <f>VI!H18</f>
        <v>0</v>
      </c>
      <c r="I18" s="606">
        <f>VI!I18</f>
        <v>0</v>
      </c>
    </row>
    <row r="19" spans="1:9" x14ac:dyDescent="0.2">
      <c r="A19" s="975" t="s">
        <v>59</v>
      </c>
      <c r="B19" s="976"/>
      <c r="C19" s="976"/>
      <c r="D19" s="559" t="s">
        <v>117</v>
      </c>
      <c r="E19" s="587">
        <f>VI!E19</f>
        <v>0</v>
      </c>
      <c r="F19" s="588">
        <f>VI!F19</f>
        <v>0</v>
      </c>
      <c r="G19" s="592">
        <f>VI!G19</f>
        <v>0</v>
      </c>
      <c r="H19" s="588">
        <f>VI!H19</f>
        <v>0</v>
      </c>
      <c r="I19" s="606">
        <f>VI!I19</f>
        <v>0</v>
      </c>
    </row>
    <row r="20" spans="1:9" x14ac:dyDescent="0.2">
      <c r="A20" s="975" t="s">
        <v>60</v>
      </c>
      <c r="B20" s="976"/>
      <c r="C20" s="976"/>
      <c r="D20" s="559" t="s">
        <v>118</v>
      </c>
      <c r="E20" s="587">
        <f>VI!E20</f>
        <v>0</v>
      </c>
      <c r="F20" s="588">
        <f>VI!F20</f>
        <v>0</v>
      </c>
      <c r="G20" s="588">
        <f>VI!G20</f>
        <v>0</v>
      </c>
      <c r="H20" s="588">
        <f>VI!H20</f>
        <v>0</v>
      </c>
      <c r="I20" s="606">
        <f>VI!I20</f>
        <v>0</v>
      </c>
    </row>
    <row r="21" spans="1:9" x14ac:dyDescent="0.2">
      <c r="A21" s="975" t="s">
        <v>61</v>
      </c>
      <c r="B21" s="976"/>
      <c r="C21" s="976"/>
      <c r="D21" s="559" t="s">
        <v>119</v>
      </c>
      <c r="E21" s="608"/>
      <c r="F21" s="609"/>
      <c r="G21" s="609"/>
      <c r="H21" s="588">
        <f>VI!H21</f>
        <v>0</v>
      </c>
      <c r="I21" s="606">
        <f>VI!I21</f>
        <v>0</v>
      </c>
    </row>
    <row r="22" spans="1:9" x14ac:dyDescent="0.2">
      <c r="A22" s="975" t="s">
        <v>62</v>
      </c>
      <c r="B22" s="976"/>
      <c r="C22" s="976"/>
      <c r="D22" s="559" t="s">
        <v>120</v>
      </c>
      <c r="E22" s="608"/>
      <c r="F22" s="609"/>
      <c r="G22" s="609"/>
      <c r="H22" s="588">
        <f>VI!H22</f>
        <v>0</v>
      </c>
      <c r="I22" s="606">
        <f>VI!I22</f>
        <v>0</v>
      </c>
    </row>
    <row r="23" spans="1:9" x14ac:dyDescent="0.2">
      <c r="A23" s="975" t="s">
        <v>63</v>
      </c>
      <c r="B23" s="976"/>
      <c r="C23" s="976"/>
      <c r="D23" s="559" t="s">
        <v>121</v>
      </c>
      <c r="E23" s="587">
        <f>VI!E23</f>
        <v>0</v>
      </c>
      <c r="F23" s="588">
        <f>VI!F23</f>
        <v>0</v>
      </c>
      <c r="G23" s="588">
        <f>VI!G23</f>
        <v>0</v>
      </c>
      <c r="H23" s="588">
        <f>VI!H23</f>
        <v>0</v>
      </c>
      <c r="I23" s="606">
        <f>VI!I23</f>
        <v>0</v>
      </c>
    </row>
    <row r="24" spans="1:9" x14ac:dyDescent="0.2">
      <c r="A24" s="975" t="s">
        <v>64</v>
      </c>
      <c r="B24" s="976"/>
      <c r="C24" s="976"/>
      <c r="D24" s="559" t="s">
        <v>122</v>
      </c>
      <c r="E24" s="608"/>
      <c r="F24" s="609"/>
      <c r="G24" s="609"/>
      <c r="H24" s="588">
        <f>VI!H24</f>
        <v>0</v>
      </c>
      <c r="I24" s="606">
        <f>VI!I24</f>
        <v>0</v>
      </c>
    </row>
    <row r="25" spans="1:9" ht="13.5" thickBot="1" x14ac:dyDescent="0.25">
      <c r="A25" s="1105" t="s">
        <v>685</v>
      </c>
      <c r="B25" s="1106"/>
      <c r="C25" s="1106"/>
      <c r="D25" s="559" t="s">
        <v>123</v>
      </c>
      <c r="E25" s="610"/>
      <c r="F25" s="611"/>
      <c r="G25" s="611"/>
      <c r="H25" s="598">
        <f>VI!H25</f>
        <v>0</v>
      </c>
      <c r="I25" s="599">
        <f>VI!I25</f>
        <v>0</v>
      </c>
    </row>
    <row r="26" spans="1:9" ht="33.75" customHeight="1" x14ac:dyDescent="0.2">
      <c r="A26" s="1107" t="s">
        <v>686</v>
      </c>
      <c r="B26" s="1106"/>
      <c r="C26" s="1106"/>
      <c r="D26" s="559">
        <v>200</v>
      </c>
      <c r="E26" s="612">
        <f>VI!E26</f>
        <v>0</v>
      </c>
      <c r="F26" s="613">
        <f>VI!F26</f>
        <v>0</v>
      </c>
      <c r="G26" s="613">
        <f>VI!G26</f>
        <v>0</v>
      </c>
      <c r="H26" s="613">
        <f>VI!H26</f>
        <v>0</v>
      </c>
      <c r="I26" s="614">
        <f>VI!I26</f>
        <v>0</v>
      </c>
    </row>
    <row r="27" spans="1:9" x14ac:dyDescent="0.2">
      <c r="A27" s="977" t="s">
        <v>541</v>
      </c>
      <c r="B27" s="986" t="s">
        <v>576</v>
      </c>
      <c r="C27" s="551" t="s">
        <v>589</v>
      </c>
      <c r="D27" s="559">
        <v>210</v>
      </c>
      <c r="E27" s="587">
        <f>VI!E27</f>
        <v>0</v>
      </c>
      <c r="F27" s="588">
        <f>VI!F27</f>
        <v>0</v>
      </c>
      <c r="G27" s="588">
        <f>VI!G27</f>
        <v>0</v>
      </c>
      <c r="H27" s="588">
        <f>VI!H27</f>
        <v>0</v>
      </c>
      <c r="I27" s="606">
        <f>VI!I27</f>
        <v>0</v>
      </c>
    </row>
    <row r="28" spans="1:9" x14ac:dyDescent="0.2">
      <c r="A28" s="977"/>
      <c r="B28" s="986"/>
      <c r="C28" s="551" t="s">
        <v>584</v>
      </c>
      <c r="D28" s="559">
        <v>220</v>
      </c>
      <c r="E28" s="587">
        <f>VI!E28</f>
        <v>0</v>
      </c>
      <c r="F28" s="588">
        <f>VI!F28</f>
        <v>0</v>
      </c>
      <c r="G28" s="588">
        <f>VI!G28</f>
        <v>0</v>
      </c>
      <c r="H28" s="588">
        <f>VI!H28</f>
        <v>0</v>
      </c>
      <c r="I28" s="606">
        <f>VI!I28</f>
        <v>0</v>
      </c>
    </row>
    <row r="29" spans="1:9" x14ac:dyDescent="0.2">
      <c r="A29" s="977"/>
      <c r="B29" s="986"/>
      <c r="C29" s="551" t="s">
        <v>585</v>
      </c>
      <c r="D29" s="559">
        <v>230</v>
      </c>
      <c r="E29" s="587">
        <f>VI!E29</f>
        <v>0</v>
      </c>
      <c r="F29" s="588">
        <f>VI!F29</f>
        <v>0</v>
      </c>
      <c r="G29" s="592">
        <f>VI!G29</f>
        <v>0</v>
      </c>
      <c r="H29" s="588">
        <f>VI!H29</f>
        <v>0</v>
      </c>
      <c r="I29" s="606">
        <f>VI!I29</f>
        <v>0</v>
      </c>
    </row>
    <row r="30" spans="1:9" x14ac:dyDescent="0.2">
      <c r="A30" s="977"/>
      <c r="B30" s="986"/>
      <c r="C30" s="551" t="s">
        <v>586</v>
      </c>
      <c r="D30" s="559">
        <v>240</v>
      </c>
      <c r="E30" s="587">
        <f>VI!E30</f>
        <v>0</v>
      </c>
      <c r="F30" s="588">
        <f>VI!F30</f>
        <v>0</v>
      </c>
      <c r="G30" s="588">
        <f>VI!G30</f>
        <v>0</v>
      </c>
      <c r="H30" s="588">
        <f>VI!H30</f>
        <v>0</v>
      </c>
      <c r="I30" s="606">
        <f>VI!I30</f>
        <v>0</v>
      </c>
    </row>
    <row r="31" spans="1:9" x14ac:dyDescent="0.2">
      <c r="A31" s="977"/>
      <c r="B31" s="986"/>
      <c r="C31" s="551" t="s">
        <v>587</v>
      </c>
      <c r="D31" s="559">
        <v>250</v>
      </c>
      <c r="E31" s="587">
        <f>VI!E31</f>
        <v>0</v>
      </c>
      <c r="F31" s="588">
        <f>VI!F31</f>
        <v>0</v>
      </c>
      <c r="G31" s="588">
        <f>VI!G31</f>
        <v>0</v>
      </c>
      <c r="H31" s="588">
        <f>VI!H31</f>
        <v>0</v>
      </c>
      <c r="I31" s="606">
        <f>VI!I31</f>
        <v>0</v>
      </c>
    </row>
    <row r="32" spans="1:9" x14ac:dyDescent="0.2">
      <c r="A32" s="977"/>
      <c r="B32" s="986"/>
      <c r="C32" s="551" t="s">
        <v>588</v>
      </c>
      <c r="D32" s="559">
        <v>260</v>
      </c>
      <c r="E32" s="587">
        <f>VI!E32</f>
        <v>0</v>
      </c>
      <c r="F32" s="588">
        <f>VI!F32</f>
        <v>0</v>
      </c>
      <c r="G32" s="592">
        <f>VI!G32</f>
        <v>0</v>
      </c>
      <c r="H32" s="588">
        <f>VI!H32</f>
        <v>0</v>
      </c>
      <c r="I32" s="606">
        <f>VI!I32</f>
        <v>0</v>
      </c>
    </row>
    <row r="33" spans="1:9" x14ac:dyDescent="0.2">
      <c r="A33" s="977"/>
      <c r="B33" s="986" t="s">
        <v>577</v>
      </c>
      <c r="C33" s="551" t="s">
        <v>589</v>
      </c>
      <c r="D33" s="559">
        <v>270</v>
      </c>
      <c r="E33" s="587">
        <f>VI!E33</f>
        <v>0</v>
      </c>
      <c r="F33" s="588">
        <f>VI!F33</f>
        <v>0</v>
      </c>
      <c r="G33" s="588">
        <f>VI!G33</f>
        <v>0</v>
      </c>
      <c r="H33" s="588">
        <f>VI!H33</f>
        <v>0</v>
      </c>
      <c r="I33" s="606">
        <f>VI!I33</f>
        <v>0</v>
      </c>
    </row>
    <row r="34" spans="1:9" x14ac:dyDescent="0.2">
      <c r="A34" s="977"/>
      <c r="B34" s="986"/>
      <c r="C34" s="551" t="s">
        <v>584</v>
      </c>
      <c r="D34" s="559">
        <v>280</v>
      </c>
      <c r="E34" s="587">
        <f>VI!E34</f>
        <v>0</v>
      </c>
      <c r="F34" s="588">
        <f>VI!F34</f>
        <v>0</v>
      </c>
      <c r="G34" s="588">
        <f>VI!G34</f>
        <v>0</v>
      </c>
      <c r="H34" s="588">
        <f>VI!H34</f>
        <v>0</v>
      </c>
      <c r="I34" s="606">
        <f>VI!I34</f>
        <v>0</v>
      </c>
    </row>
    <row r="35" spans="1:9" ht="21" customHeight="1" x14ac:dyDescent="0.2">
      <c r="A35" s="977"/>
      <c r="B35" s="986"/>
      <c r="C35" s="551" t="s">
        <v>588</v>
      </c>
      <c r="D35" s="559">
        <v>290</v>
      </c>
      <c r="E35" s="587">
        <f>VI!E35</f>
        <v>0</v>
      </c>
      <c r="F35" s="588">
        <f>VI!F35</f>
        <v>0</v>
      </c>
      <c r="G35" s="588">
        <f>VI!G35</f>
        <v>0</v>
      </c>
      <c r="H35" s="588">
        <f>VI!H35</f>
        <v>0</v>
      </c>
      <c r="I35" s="606">
        <f>VI!I35</f>
        <v>0</v>
      </c>
    </row>
    <row r="36" spans="1:9" x14ac:dyDescent="0.2">
      <c r="A36" s="977"/>
      <c r="B36" s="986" t="s">
        <v>578</v>
      </c>
      <c r="C36" s="551" t="s">
        <v>589</v>
      </c>
      <c r="D36" s="559">
        <v>300</v>
      </c>
      <c r="E36" s="587">
        <f>VI!E36</f>
        <v>0</v>
      </c>
      <c r="F36" s="588">
        <f>VI!F36</f>
        <v>0</v>
      </c>
      <c r="G36" s="588">
        <f>VI!G36</f>
        <v>0</v>
      </c>
      <c r="H36" s="588">
        <f>VI!H36</f>
        <v>0</v>
      </c>
      <c r="I36" s="606">
        <f>VI!I36</f>
        <v>0</v>
      </c>
    </row>
    <row r="37" spans="1:9" x14ac:dyDescent="0.2">
      <c r="A37" s="977"/>
      <c r="B37" s="986"/>
      <c r="C37" s="551" t="s">
        <v>584</v>
      </c>
      <c r="D37" s="559">
        <v>310</v>
      </c>
      <c r="E37" s="587">
        <f>VI!E37</f>
        <v>0</v>
      </c>
      <c r="F37" s="588">
        <f>VI!F37</f>
        <v>0</v>
      </c>
      <c r="G37" s="588">
        <f>VI!G37</f>
        <v>0</v>
      </c>
      <c r="H37" s="588">
        <f>VI!H37</f>
        <v>0</v>
      </c>
      <c r="I37" s="606">
        <f>VI!I37</f>
        <v>0</v>
      </c>
    </row>
    <row r="38" spans="1:9" ht="27" customHeight="1" x14ac:dyDescent="0.2">
      <c r="A38" s="977"/>
      <c r="B38" s="986"/>
      <c r="C38" s="551" t="s">
        <v>588</v>
      </c>
      <c r="D38" s="559">
        <v>320</v>
      </c>
      <c r="E38" s="587">
        <f>VI!E38</f>
        <v>0</v>
      </c>
      <c r="F38" s="588">
        <f>VI!F38</f>
        <v>0</v>
      </c>
      <c r="G38" s="592">
        <f>VI!G38</f>
        <v>0</v>
      </c>
      <c r="H38" s="588">
        <f>VI!H38</f>
        <v>0</v>
      </c>
      <c r="I38" s="606">
        <f>VI!I38</f>
        <v>0</v>
      </c>
    </row>
    <row r="39" spans="1:9" x14ac:dyDescent="0.2">
      <c r="A39" s="975" t="s">
        <v>65</v>
      </c>
      <c r="B39" s="976"/>
      <c r="C39" s="976"/>
      <c r="D39" s="559">
        <v>330</v>
      </c>
      <c r="E39" s="587">
        <f>VI!E39</f>
        <v>0</v>
      </c>
      <c r="F39" s="588">
        <f>VI!F39</f>
        <v>0</v>
      </c>
      <c r="G39" s="607">
        <f>VI!G39</f>
        <v>0</v>
      </c>
      <c r="H39" s="588">
        <f>VI!H39</f>
        <v>0</v>
      </c>
      <c r="I39" s="606">
        <f>VI!I39</f>
        <v>0</v>
      </c>
    </row>
    <row r="40" spans="1:9" s="209" customFormat="1" x14ac:dyDescent="0.2">
      <c r="A40" s="975" t="s">
        <v>66</v>
      </c>
      <c r="B40" s="976"/>
      <c r="C40" s="976"/>
      <c r="D40" s="559">
        <v>340</v>
      </c>
      <c r="E40" s="587">
        <f>VI!E40</f>
        <v>0</v>
      </c>
      <c r="F40" s="588">
        <f>VI!F40</f>
        <v>0</v>
      </c>
      <c r="G40" s="588">
        <f>VI!G40</f>
        <v>0</v>
      </c>
      <c r="H40" s="588">
        <f>VI!H40</f>
        <v>0</v>
      </c>
      <c r="I40" s="606">
        <f>VI!I40</f>
        <v>0</v>
      </c>
    </row>
    <row r="41" spans="1:9" x14ac:dyDescent="0.2">
      <c r="A41" s="975" t="s">
        <v>67</v>
      </c>
      <c r="B41" s="976"/>
      <c r="C41" s="976"/>
      <c r="D41" s="559">
        <v>350</v>
      </c>
      <c r="E41" s="587">
        <f>VI!E41</f>
        <v>0</v>
      </c>
      <c r="F41" s="588">
        <f>VI!F41</f>
        <v>0</v>
      </c>
      <c r="G41" s="588">
        <f>VI!G41</f>
        <v>0</v>
      </c>
      <c r="H41" s="588">
        <f>VI!H41</f>
        <v>0</v>
      </c>
      <c r="I41" s="606">
        <f>VI!I41</f>
        <v>0</v>
      </c>
    </row>
    <row r="42" spans="1:9" x14ac:dyDescent="0.2">
      <c r="A42" s="975" t="s">
        <v>68</v>
      </c>
      <c r="B42" s="976"/>
      <c r="C42" s="976"/>
      <c r="D42" s="559">
        <v>360</v>
      </c>
      <c r="E42" s="587">
        <f>VI!E42</f>
        <v>0</v>
      </c>
      <c r="F42" s="588">
        <f>VI!F42</f>
        <v>0</v>
      </c>
      <c r="G42" s="609"/>
      <c r="H42" s="588">
        <f>VI!H42</f>
        <v>0</v>
      </c>
      <c r="I42" s="606">
        <f>VI!I42</f>
        <v>0</v>
      </c>
    </row>
    <row r="43" spans="1:9" x14ac:dyDescent="0.2">
      <c r="A43" s="975" t="s">
        <v>69</v>
      </c>
      <c r="B43" s="976"/>
      <c r="C43" s="976"/>
      <c r="D43" s="559" t="s">
        <v>470</v>
      </c>
      <c r="E43" s="608"/>
      <c r="F43" s="609"/>
      <c r="G43" s="609"/>
      <c r="H43" s="588">
        <f>VI!H43</f>
        <v>0</v>
      </c>
      <c r="I43" s="606">
        <f>VI!I43</f>
        <v>0</v>
      </c>
    </row>
    <row r="44" spans="1:9" ht="13.5" thickBot="1" x14ac:dyDescent="0.25">
      <c r="A44" s="1105" t="s">
        <v>651</v>
      </c>
      <c r="B44" s="1106"/>
      <c r="C44" s="1106"/>
      <c r="D44" s="559" t="s">
        <v>295</v>
      </c>
      <c r="E44" s="610"/>
      <c r="F44" s="611"/>
      <c r="G44" s="611"/>
      <c r="H44" s="598">
        <f>VI!H44</f>
        <v>0</v>
      </c>
      <c r="I44" s="599">
        <f>VI!I44</f>
        <v>0</v>
      </c>
    </row>
    <row r="45" spans="1:9" x14ac:dyDescent="0.2">
      <c r="A45" s="1105" t="s">
        <v>71</v>
      </c>
      <c r="B45" s="1106"/>
      <c r="C45" s="1106"/>
      <c r="D45" s="559">
        <v>400</v>
      </c>
      <c r="E45" s="615"/>
      <c r="F45" s="616"/>
      <c r="G45" s="616"/>
      <c r="H45" s="583">
        <f>VI!H45</f>
        <v>0</v>
      </c>
      <c r="I45" s="605">
        <f>VI!I45</f>
        <v>0</v>
      </c>
    </row>
    <row r="46" spans="1:9" x14ac:dyDescent="0.2">
      <c r="A46" s="977" t="s">
        <v>522</v>
      </c>
      <c r="B46" s="976" t="s">
        <v>591</v>
      </c>
      <c r="C46" s="976"/>
      <c r="D46" s="559">
        <v>410</v>
      </c>
      <c r="E46" s="608"/>
      <c r="F46" s="609"/>
      <c r="G46" s="609"/>
      <c r="H46" s="588">
        <f>VI!H46</f>
        <v>0</v>
      </c>
      <c r="I46" s="606">
        <f>VI!I46</f>
        <v>0</v>
      </c>
    </row>
    <row r="47" spans="1:9" ht="33" customHeight="1" x14ac:dyDescent="0.2">
      <c r="A47" s="977"/>
      <c r="B47" s="976" t="s">
        <v>590</v>
      </c>
      <c r="C47" s="976"/>
      <c r="D47" s="559">
        <v>411</v>
      </c>
      <c r="E47" s="608"/>
      <c r="F47" s="609"/>
      <c r="G47" s="609"/>
      <c r="H47" s="588">
        <f>VI!H47</f>
        <v>0</v>
      </c>
      <c r="I47" s="606">
        <f>VI!I47</f>
        <v>0</v>
      </c>
    </row>
    <row r="48" spans="1:9" ht="28.5" customHeight="1" x14ac:dyDescent="0.2">
      <c r="A48" s="977"/>
      <c r="B48" s="976" t="s">
        <v>592</v>
      </c>
      <c r="C48" s="976"/>
      <c r="D48" s="559">
        <v>412</v>
      </c>
      <c r="E48" s="608"/>
      <c r="F48" s="609"/>
      <c r="G48" s="609"/>
      <c r="H48" s="588">
        <f>VI!H48</f>
        <v>0</v>
      </c>
      <c r="I48" s="606">
        <f>VI!I48</f>
        <v>0</v>
      </c>
    </row>
    <row r="49" spans="1:9" ht="15.75" customHeight="1" x14ac:dyDescent="0.2">
      <c r="A49" s="977"/>
      <c r="B49" s="976" t="s">
        <v>593</v>
      </c>
      <c r="C49" s="976"/>
      <c r="D49" s="559">
        <v>413</v>
      </c>
      <c r="E49" s="608"/>
      <c r="F49" s="609"/>
      <c r="G49" s="609"/>
      <c r="H49" s="588">
        <f>VI!H49</f>
        <v>0</v>
      </c>
      <c r="I49" s="606">
        <f>VI!I49</f>
        <v>0</v>
      </c>
    </row>
    <row r="50" spans="1:9" ht="15.6" customHeight="1" x14ac:dyDescent="0.2">
      <c r="A50" s="1105" t="s">
        <v>72</v>
      </c>
      <c r="B50" s="1106"/>
      <c r="C50" s="1106"/>
      <c r="D50" s="559">
        <v>500</v>
      </c>
      <c r="E50" s="608"/>
      <c r="F50" s="609"/>
      <c r="G50" s="609"/>
      <c r="H50" s="588">
        <f>VI!H50</f>
        <v>0</v>
      </c>
      <c r="I50" s="606">
        <f>VI!I50</f>
        <v>0</v>
      </c>
    </row>
    <row r="51" spans="1:9" ht="42.75" customHeight="1" x14ac:dyDescent="0.2">
      <c r="A51" s="977" t="s">
        <v>500</v>
      </c>
      <c r="B51" s="976" t="s">
        <v>583</v>
      </c>
      <c r="C51" s="976"/>
      <c r="D51" s="559" t="s">
        <v>471</v>
      </c>
      <c r="E51" s="608"/>
      <c r="F51" s="609"/>
      <c r="G51" s="609"/>
      <c r="H51" s="588">
        <f>VI!H51</f>
        <v>0</v>
      </c>
      <c r="I51" s="606">
        <f>VI!I51</f>
        <v>0</v>
      </c>
    </row>
    <row r="52" spans="1:9" x14ac:dyDescent="0.2">
      <c r="A52" s="977"/>
      <c r="B52" s="976" t="s">
        <v>579</v>
      </c>
      <c r="C52" s="976"/>
      <c r="D52" s="559" t="s">
        <v>282</v>
      </c>
      <c r="E52" s="608"/>
      <c r="F52" s="609"/>
      <c r="G52" s="609"/>
      <c r="H52" s="588">
        <f>VI!H52</f>
        <v>0</v>
      </c>
      <c r="I52" s="606">
        <f>VI!I52</f>
        <v>0</v>
      </c>
    </row>
    <row r="53" spans="1:9" x14ac:dyDescent="0.2">
      <c r="A53" s="977"/>
      <c r="B53" s="976" t="s">
        <v>580</v>
      </c>
      <c r="C53" s="976"/>
      <c r="D53" s="559" t="s">
        <v>281</v>
      </c>
      <c r="E53" s="608"/>
      <c r="F53" s="609"/>
      <c r="G53" s="609"/>
      <c r="H53" s="588">
        <f>VI!H53</f>
        <v>0</v>
      </c>
      <c r="I53" s="606">
        <f>VI!I53</f>
        <v>0</v>
      </c>
    </row>
    <row r="54" spans="1:9" x14ac:dyDescent="0.2">
      <c r="A54" s="977"/>
      <c r="B54" s="976" t="s">
        <v>581</v>
      </c>
      <c r="C54" s="976"/>
      <c r="D54" s="559" t="s">
        <v>279</v>
      </c>
      <c r="E54" s="608"/>
      <c r="F54" s="609"/>
      <c r="G54" s="609"/>
      <c r="H54" s="588">
        <f>VI!H54</f>
        <v>0</v>
      </c>
      <c r="I54" s="606">
        <f>VI!I54</f>
        <v>0</v>
      </c>
    </row>
    <row r="55" spans="1:9" x14ac:dyDescent="0.2">
      <c r="A55" s="977"/>
      <c r="B55" s="976" t="s">
        <v>582</v>
      </c>
      <c r="C55" s="976"/>
      <c r="D55" s="559" t="s">
        <v>277</v>
      </c>
      <c r="E55" s="608"/>
      <c r="F55" s="609"/>
      <c r="G55" s="609"/>
      <c r="H55" s="588">
        <f>VI!H55</f>
        <v>0</v>
      </c>
      <c r="I55" s="606">
        <f>VI!I55</f>
        <v>0</v>
      </c>
    </row>
    <row r="56" spans="1:9" ht="13.5" thickBot="1" x14ac:dyDescent="0.25">
      <c r="A56" s="981" t="s">
        <v>490</v>
      </c>
      <c r="B56" s="982"/>
      <c r="C56" s="982"/>
      <c r="D56" s="561">
        <v>600</v>
      </c>
      <c r="E56" s="610"/>
      <c r="F56" s="611"/>
      <c r="G56" s="611"/>
      <c r="H56" s="598">
        <f>VI!H56</f>
        <v>0</v>
      </c>
      <c r="I56" s="599">
        <f>VI!I56</f>
        <v>0</v>
      </c>
    </row>
    <row r="58" spans="1:9" ht="15.75" x14ac:dyDescent="0.25">
      <c r="C58" s="311"/>
      <c r="D58" s="312"/>
      <c r="E58" s="311"/>
      <c r="F58" s="311"/>
      <c r="G58" s="311"/>
      <c r="H58" s="311"/>
      <c r="I58" s="311"/>
    </row>
    <row r="59" spans="1:9" ht="15.75" x14ac:dyDescent="0.25">
      <c r="C59" s="311"/>
      <c r="D59" s="312"/>
      <c r="E59" s="311"/>
      <c r="F59" s="311"/>
      <c r="G59" s="311"/>
      <c r="H59" s="311"/>
      <c r="I59" s="311"/>
    </row>
    <row r="60" spans="1:9" ht="15.75" x14ac:dyDescent="0.25">
      <c r="C60" s="311"/>
    </row>
  </sheetData>
  <sheetProtection algorithmName="SHA-512" hashValue="tOzrUzub8m1vpqyeR/0T06RktWYD8nIyf4ocRuZNJdh+se0lhJ6gCv62FRszC1wps5Tlvm3r3msfrRXuEp5POw==" saltValue="U54S1vZXa7AHng4tTGKymA==" spinCount="100000" sheet="1" selectLockedCells="1"/>
  <mergeCells count="54">
    <mergeCell ref="A11:C11"/>
    <mergeCell ref="A1:I1"/>
    <mergeCell ref="C2:I2"/>
    <mergeCell ref="A3:C5"/>
    <mergeCell ref="D3:D5"/>
    <mergeCell ref="E3:G3"/>
    <mergeCell ref="H3:H5"/>
    <mergeCell ref="I3:I5"/>
    <mergeCell ref="E4:E5"/>
    <mergeCell ref="G4:G5"/>
    <mergeCell ref="A6:C6"/>
    <mergeCell ref="A7:C7"/>
    <mergeCell ref="A8:C8"/>
    <mergeCell ref="A9:C9"/>
    <mergeCell ref="A10:C10"/>
    <mergeCell ref="A23:C23"/>
    <mergeCell ref="A12:C12"/>
    <mergeCell ref="A13:C13"/>
    <mergeCell ref="A14:C14"/>
    <mergeCell ref="A15:C15"/>
    <mergeCell ref="A16:C16"/>
    <mergeCell ref="A17:C17"/>
    <mergeCell ref="A18:C18"/>
    <mergeCell ref="A19:C19"/>
    <mergeCell ref="A20:C20"/>
    <mergeCell ref="A21:C21"/>
    <mergeCell ref="A22:C22"/>
    <mergeCell ref="A44:C44"/>
    <mergeCell ref="A24:C24"/>
    <mergeCell ref="A25:C25"/>
    <mergeCell ref="A26:C26"/>
    <mergeCell ref="A27:A38"/>
    <mergeCell ref="B27:B32"/>
    <mergeCell ref="B33:B35"/>
    <mergeCell ref="B36:B38"/>
    <mergeCell ref="A39:C39"/>
    <mergeCell ref="A40:C40"/>
    <mergeCell ref="A41:C41"/>
    <mergeCell ref="A42:C42"/>
    <mergeCell ref="A43:C43"/>
    <mergeCell ref="A45:C45"/>
    <mergeCell ref="A46:A49"/>
    <mergeCell ref="B46:C46"/>
    <mergeCell ref="B47:C47"/>
    <mergeCell ref="B48:C48"/>
    <mergeCell ref="B49:C49"/>
    <mergeCell ref="A56:C56"/>
    <mergeCell ref="A50:C50"/>
    <mergeCell ref="A51:A55"/>
    <mergeCell ref="B51:C51"/>
    <mergeCell ref="B52:C52"/>
    <mergeCell ref="B53:C53"/>
    <mergeCell ref="B54:C54"/>
    <mergeCell ref="B55:C55"/>
  </mergeCells>
  <pageMargins left="0.70866141732283472" right="0.70866141732283472" top="0.74803149606299213" bottom="0.74803149606299213" header="0.31496062992125984" footer="0.31496062992125984"/>
  <pageSetup paperSize="9" scale="72" orientation="portrait" r:id="rId1"/>
  <ignoredErrors>
    <ignoredError sqref="E7:I56" unlockedFormula="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theme="4"/>
  </sheetPr>
  <dimension ref="A1:J53"/>
  <sheetViews>
    <sheetView zoomScale="70" zoomScaleNormal="70" workbookViewId="0">
      <selection activeCell="G45" sqref="G45"/>
    </sheetView>
  </sheetViews>
  <sheetFormatPr defaultColWidth="9.140625" defaultRowHeight="15" x14ac:dyDescent="0.25"/>
  <cols>
    <col min="1" max="1" width="7.5703125" style="98" customWidth="1"/>
    <col min="2" max="2" width="9.140625" style="98" customWidth="1"/>
    <col min="3" max="3" width="9.140625" style="98"/>
    <col min="4" max="4" width="8.5703125" style="98" customWidth="1"/>
    <col min="5" max="5" width="17.7109375" style="98" customWidth="1"/>
    <col min="6" max="6" width="7.28515625" style="98" customWidth="1"/>
    <col min="7" max="7" width="8.42578125" style="98" customWidth="1"/>
    <col min="8" max="8" width="12.5703125" style="98" customWidth="1"/>
    <col min="9" max="9" width="19.7109375" style="98" customWidth="1"/>
    <col min="10" max="10" width="2.42578125" style="98" customWidth="1"/>
    <col min="11" max="16384" width="9.140625" style="98"/>
  </cols>
  <sheetData>
    <row r="1" spans="1:10" ht="15.75" x14ac:dyDescent="0.25">
      <c r="A1" s="1129" t="s">
        <v>395</v>
      </c>
      <c r="B1" s="1130"/>
      <c r="C1" s="1130"/>
      <c r="D1" s="1130"/>
      <c r="G1" s="1131" t="s">
        <v>328</v>
      </c>
      <c r="H1" s="1131"/>
      <c r="I1" s="1131"/>
      <c r="J1" s="1131"/>
    </row>
    <row r="2" spans="1:10" ht="15.75" x14ac:dyDescent="0.25">
      <c r="A2" s="1130"/>
      <c r="B2" s="1130"/>
      <c r="C2" s="1130"/>
      <c r="D2" s="1130"/>
      <c r="G2" s="1132" t="s">
        <v>329</v>
      </c>
      <c r="H2" s="1132"/>
      <c r="I2" s="1132"/>
      <c r="J2" s="1132"/>
    </row>
    <row r="3" spans="1:10" ht="15.75" x14ac:dyDescent="0.25">
      <c r="A3" s="1130"/>
      <c r="B3" s="1130"/>
      <c r="C3" s="1130"/>
      <c r="D3" s="1130"/>
      <c r="H3" s="184"/>
      <c r="I3" s="184"/>
      <c r="J3" s="183" t="s">
        <v>330</v>
      </c>
    </row>
    <row r="4" spans="1:10" ht="15.75" x14ac:dyDescent="0.25">
      <c r="G4" s="1131" t="s">
        <v>331</v>
      </c>
      <c r="H4" s="1131"/>
      <c r="I4" s="1131"/>
      <c r="J4" s="1131"/>
    </row>
    <row r="5" spans="1:10" ht="15.75" x14ac:dyDescent="0.25">
      <c r="G5" s="1131" t="s">
        <v>332</v>
      </c>
      <c r="H5" s="1131"/>
      <c r="I5" s="1131"/>
      <c r="J5" s="1131"/>
    </row>
    <row r="6" spans="1:10" ht="15.75" x14ac:dyDescent="0.25">
      <c r="G6" s="1131" t="s">
        <v>333</v>
      </c>
      <c r="H6" s="1131"/>
      <c r="I6" s="1131"/>
      <c r="J6" s="1131"/>
    </row>
    <row r="7" spans="1:10" ht="15.75" x14ac:dyDescent="0.25">
      <c r="G7" s="1131" t="s">
        <v>334</v>
      </c>
      <c r="H7" s="1131"/>
      <c r="I7" s="1131"/>
      <c r="J7" s="1131"/>
    </row>
    <row r="9" spans="1:10" ht="15.75" x14ac:dyDescent="0.25">
      <c r="D9" s="1037">
        <f>INSTRUKCIJA!D15</f>
        <v>0</v>
      </c>
      <c r="E9" s="1037"/>
      <c r="F9" s="1037"/>
      <c r="G9" s="1037"/>
      <c r="H9" s="1037"/>
    </row>
    <row r="10" spans="1:10" ht="15.75" x14ac:dyDescent="0.25">
      <c r="D10" s="1048" t="s">
        <v>325</v>
      </c>
      <c r="E10" s="1048"/>
      <c r="F10" s="1048"/>
      <c r="G10" s="1048"/>
      <c r="H10" s="1048"/>
    </row>
    <row r="11" spans="1:10" ht="15.75" x14ac:dyDescent="0.25">
      <c r="D11" s="1037">
        <f>INSTRUKCIJA!D14</f>
        <v>0</v>
      </c>
      <c r="E11" s="1037"/>
      <c r="F11" s="1037">
        <f>INSTRUKCIJA!D20</f>
        <v>0</v>
      </c>
      <c r="G11" s="1037"/>
      <c r="H11" s="1037"/>
    </row>
    <row r="12" spans="1:10" ht="15.75" x14ac:dyDescent="0.25">
      <c r="A12" s="185"/>
      <c r="B12" s="185"/>
      <c r="D12" s="994" t="s">
        <v>324</v>
      </c>
      <c r="E12" s="994"/>
      <c r="F12" s="994"/>
      <c r="G12" s="994"/>
      <c r="H12" s="994"/>
    </row>
    <row r="13" spans="1:10" ht="15.75" x14ac:dyDescent="0.25">
      <c r="A13" s="112"/>
      <c r="B13" s="112"/>
    </row>
    <row r="14" spans="1:10" x14ac:dyDescent="0.25">
      <c r="A14" s="185"/>
      <c r="B14" s="185"/>
    </row>
    <row r="15" spans="1:10" ht="15.75" x14ac:dyDescent="0.25">
      <c r="A15" s="135"/>
      <c r="B15" s="135"/>
    </row>
    <row r="16" spans="1:10" ht="15.75" x14ac:dyDescent="0.25">
      <c r="D16" s="1035" t="s">
        <v>335</v>
      </c>
      <c r="E16" s="1125"/>
      <c r="F16" s="1125"/>
      <c r="G16" s="1125"/>
      <c r="H16" s="1125"/>
    </row>
    <row r="17" spans="1:10" ht="19.5" customHeight="1" x14ac:dyDescent="0.25">
      <c r="D17" s="1126">
        <f>INSTRUKCIJA!D16</f>
        <v>0</v>
      </c>
      <c r="E17" s="1126"/>
      <c r="F17" s="1126"/>
      <c r="G17" s="114" t="s">
        <v>321</v>
      </c>
      <c r="H17" s="113"/>
    </row>
    <row r="18" spans="1:10" ht="15.75" x14ac:dyDescent="0.25">
      <c r="D18" s="1019" t="s">
        <v>320</v>
      </c>
      <c r="E18" s="1019"/>
      <c r="F18" s="1019"/>
      <c r="G18" s="1019"/>
      <c r="H18" s="1019"/>
    </row>
    <row r="19" spans="1:10" ht="15.75" x14ac:dyDescent="0.25">
      <c r="A19" s="99"/>
      <c r="B19" s="99"/>
      <c r="C19" s="99"/>
      <c r="D19" s="99"/>
      <c r="E19" s="99"/>
      <c r="F19" s="99"/>
      <c r="G19" s="99"/>
      <c r="H19" s="99"/>
      <c r="I19" s="99"/>
      <c r="J19" s="99"/>
    </row>
    <row r="20" spans="1:10" ht="19.5" customHeight="1" x14ac:dyDescent="0.25">
      <c r="A20" s="1068" t="s">
        <v>74</v>
      </c>
      <c r="B20" s="1127"/>
      <c r="C20" s="1127"/>
      <c r="D20" s="1127"/>
      <c r="E20" s="1128"/>
      <c r="F20" s="1068" t="s">
        <v>1</v>
      </c>
      <c r="G20" s="1128"/>
      <c r="H20" s="1068" t="s">
        <v>75</v>
      </c>
      <c r="I20" s="1128"/>
      <c r="J20" s="99"/>
    </row>
    <row r="21" spans="1:10" ht="21" customHeight="1" x14ac:dyDescent="0.25">
      <c r="A21" s="1067" t="s">
        <v>336</v>
      </c>
      <c r="B21" s="1127"/>
      <c r="C21" s="1127"/>
      <c r="D21" s="1127"/>
      <c r="E21" s="1128"/>
      <c r="F21" s="1116" t="s">
        <v>15</v>
      </c>
      <c r="G21" s="1117"/>
      <c r="H21" s="1007">
        <f>IV!D5</f>
        <v>0</v>
      </c>
      <c r="I21" s="1008"/>
      <c r="J21" s="99"/>
    </row>
    <row r="22" spans="1:10" ht="23.25" customHeight="1" x14ac:dyDescent="0.25">
      <c r="A22" s="1018" t="s">
        <v>76</v>
      </c>
      <c r="B22" s="1114"/>
      <c r="C22" s="1114"/>
      <c r="D22" s="1114"/>
      <c r="E22" s="1115"/>
      <c r="F22" s="1123"/>
      <c r="G22" s="1124"/>
      <c r="H22" s="1007"/>
      <c r="I22" s="1008"/>
      <c r="J22" s="99"/>
    </row>
    <row r="23" spans="1:10" ht="21" customHeight="1" x14ac:dyDescent="0.25">
      <c r="A23" s="1018" t="s">
        <v>337</v>
      </c>
      <c r="B23" s="1114"/>
      <c r="C23" s="1114"/>
      <c r="D23" s="1114"/>
      <c r="E23" s="1115"/>
      <c r="F23" s="1116" t="s">
        <v>16</v>
      </c>
      <c r="G23" s="1117"/>
      <c r="H23" s="1007">
        <f>IV!D6</f>
        <v>0</v>
      </c>
      <c r="I23" s="1008"/>
      <c r="J23" s="99"/>
    </row>
    <row r="24" spans="1:10" ht="21.75" customHeight="1" x14ac:dyDescent="0.25">
      <c r="A24" s="1018" t="s">
        <v>338</v>
      </c>
      <c r="B24" s="1114"/>
      <c r="C24" s="1114"/>
      <c r="D24" s="1114"/>
      <c r="E24" s="1115"/>
      <c r="F24" s="1116" t="s">
        <v>17</v>
      </c>
      <c r="G24" s="1117"/>
      <c r="H24" s="1007">
        <f>IV!D7</f>
        <v>0</v>
      </c>
      <c r="I24" s="1008"/>
      <c r="J24" s="99"/>
    </row>
    <row r="25" spans="1:10" ht="31.5" customHeight="1" x14ac:dyDescent="0.25">
      <c r="A25" s="1120" t="s">
        <v>339</v>
      </c>
      <c r="B25" s="1121"/>
      <c r="C25" s="1121"/>
      <c r="D25" s="1121"/>
      <c r="E25" s="1122"/>
      <c r="F25" s="1116" t="s">
        <v>110</v>
      </c>
      <c r="G25" s="1117"/>
      <c r="H25" s="1007">
        <f>IV!D8</f>
        <v>0</v>
      </c>
      <c r="I25" s="1008"/>
      <c r="J25" s="99"/>
    </row>
    <row r="26" spans="1:10" ht="18.75" customHeight="1" x14ac:dyDescent="0.25">
      <c r="A26" s="1018" t="s">
        <v>340</v>
      </c>
      <c r="B26" s="1114"/>
      <c r="C26" s="1114"/>
      <c r="D26" s="1114"/>
      <c r="E26" s="1115"/>
      <c r="F26" s="1116" t="s">
        <v>18</v>
      </c>
      <c r="G26" s="1117"/>
      <c r="H26" s="1007">
        <f>IV!D9</f>
        <v>0</v>
      </c>
      <c r="I26" s="1008"/>
      <c r="J26" s="99"/>
    </row>
    <row r="27" spans="1:10" ht="18.75" customHeight="1" x14ac:dyDescent="0.25">
      <c r="A27" s="1018" t="s">
        <v>341</v>
      </c>
      <c r="B27" s="1114"/>
      <c r="C27" s="1114"/>
      <c r="D27" s="1114"/>
      <c r="E27" s="1115"/>
      <c r="F27" s="1116" t="s">
        <v>27</v>
      </c>
      <c r="G27" s="1117"/>
      <c r="H27" s="1007">
        <f>IV!D10</f>
        <v>0</v>
      </c>
      <c r="I27" s="1008"/>
      <c r="J27" s="99"/>
    </row>
    <row r="28" spans="1:10" ht="15.75" x14ac:dyDescent="0.25">
      <c r="A28" s="99"/>
      <c r="B28" s="99"/>
      <c r="C28" s="99"/>
      <c r="D28" s="99"/>
      <c r="E28" s="99"/>
      <c r="F28" s="99"/>
      <c r="G28" s="99"/>
      <c r="H28" s="99"/>
      <c r="I28" s="99"/>
      <c r="J28" s="99"/>
    </row>
    <row r="29" spans="1:10" ht="23.25" customHeight="1" x14ac:dyDescent="0.25">
      <c r="A29" s="1112" t="s">
        <v>342</v>
      </c>
      <c r="B29" s="1112"/>
      <c r="C29" s="1112"/>
      <c r="D29" s="1112"/>
      <c r="E29" s="1112"/>
      <c r="F29" s="1112"/>
      <c r="G29" s="1112"/>
      <c r="H29" s="1112"/>
      <c r="I29" s="1112"/>
      <c r="J29" s="99"/>
    </row>
    <row r="30" spans="1:10" ht="33" customHeight="1" x14ac:dyDescent="0.25">
      <c r="A30" s="1112" t="s">
        <v>343</v>
      </c>
      <c r="B30" s="1113"/>
      <c r="C30" s="1113"/>
      <c r="D30" s="1113"/>
      <c r="E30" s="1113"/>
      <c r="F30" s="1113"/>
      <c r="G30" s="1113"/>
      <c r="H30" s="1113"/>
      <c r="I30" s="1113"/>
      <c r="J30" s="99"/>
    </row>
    <row r="31" spans="1:10" ht="22.5" customHeight="1" x14ac:dyDescent="0.25">
      <c r="A31" s="1113" t="s">
        <v>344</v>
      </c>
      <c r="B31" s="1113"/>
      <c r="C31" s="1113"/>
      <c r="D31" s="1113"/>
      <c r="E31" s="1113"/>
      <c r="F31" s="1113"/>
      <c r="G31" s="1113"/>
      <c r="H31" s="1113"/>
      <c r="I31" s="1113"/>
      <c r="J31" s="99"/>
    </row>
    <row r="32" spans="1:10" ht="18.75" x14ac:dyDescent="0.25">
      <c r="A32" s="1118" t="s">
        <v>345</v>
      </c>
      <c r="B32" s="1118"/>
      <c r="C32" s="1118"/>
      <c r="D32" s="1118"/>
      <c r="E32" s="1118"/>
      <c r="F32" s="1118"/>
      <c r="G32" s="1118"/>
      <c r="H32" s="1118"/>
      <c r="I32" s="1118"/>
      <c r="J32" s="99"/>
    </row>
    <row r="33" spans="1:10" ht="15.75" x14ac:dyDescent="0.25">
      <c r="A33" s="99"/>
      <c r="B33" s="99"/>
      <c r="C33" s="99"/>
      <c r="D33" s="99"/>
      <c r="E33" s="99"/>
      <c r="F33" s="99"/>
      <c r="G33" s="99"/>
      <c r="H33" s="99"/>
      <c r="I33" s="99"/>
      <c r="J33" s="99"/>
    </row>
    <row r="34" spans="1:10" ht="33.75" customHeight="1" x14ac:dyDescent="0.25">
      <c r="A34" s="1119" t="s">
        <v>346</v>
      </c>
      <c r="B34" s="1017"/>
      <c r="C34" s="1017"/>
      <c r="D34" s="1017"/>
      <c r="E34" s="1017"/>
      <c r="F34" s="137">
        <f>XI!E18</f>
        <v>0</v>
      </c>
      <c r="G34" s="135" t="s">
        <v>80</v>
      </c>
      <c r="H34" s="136">
        <f>XI!F18</f>
        <v>0</v>
      </c>
      <c r="I34" s="135" t="s">
        <v>81</v>
      </c>
      <c r="J34" s="99"/>
    </row>
    <row r="35" spans="1:10" ht="15.75" x14ac:dyDescent="0.25">
      <c r="A35" s="99"/>
      <c r="B35" s="99"/>
      <c r="C35" s="99"/>
      <c r="D35" s="99"/>
      <c r="E35" s="99"/>
      <c r="F35" s="99"/>
      <c r="G35" s="99"/>
      <c r="H35" s="99"/>
      <c r="I35" s="99"/>
      <c r="J35" s="99"/>
    </row>
    <row r="36" spans="1:10" ht="33.75" customHeight="1" x14ac:dyDescent="0.25">
      <c r="A36" s="1111" t="s">
        <v>396</v>
      </c>
      <c r="B36" s="1112"/>
      <c r="C36" s="1112"/>
      <c r="D36" s="1112"/>
      <c r="E36" s="1112"/>
      <c r="F36" s="1112"/>
      <c r="G36" s="1112"/>
      <c r="H36" s="1112"/>
      <c r="I36" s="1112"/>
      <c r="J36" s="99"/>
    </row>
    <row r="37" spans="1:10" ht="16.5" customHeight="1" x14ac:dyDescent="0.25">
      <c r="A37" s="1113"/>
      <c r="B37" s="1113"/>
      <c r="C37" s="1113"/>
      <c r="D37" s="1113"/>
      <c r="E37" s="1113"/>
      <c r="F37" s="1113"/>
      <c r="G37" s="1113"/>
      <c r="H37" s="1113"/>
      <c r="I37" s="1113"/>
      <c r="J37" s="99"/>
    </row>
    <row r="38" spans="1:10" ht="15.75" x14ac:dyDescent="0.25">
      <c r="A38" s="99"/>
      <c r="B38" s="99"/>
      <c r="C38" s="99"/>
      <c r="D38" s="134"/>
      <c r="E38" s="99"/>
      <c r="F38" s="99"/>
      <c r="G38" s="99"/>
      <c r="H38" s="99"/>
      <c r="I38" s="99"/>
      <c r="J38" s="99"/>
    </row>
    <row r="39" spans="1:10" ht="15.75" x14ac:dyDescent="0.25">
      <c r="A39" s="99"/>
      <c r="B39" s="99"/>
      <c r="C39" s="99"/>
      <c r="D39" s="99"/>
      <c r="E39" s="99"/>
      <c r="F39" s="99"/>
      <c r="G39" s="99"/>
      <c r="H39" s="99"/>
      <c r="I39" s="99"/>
      <c r="J39" s="99"/>
    </row>
    <row r="40" spans="1:10" ht="15.75" x14ac:dyDescent="0.25">
      <c r="A40" s="99"/>
      <c r="B40" s="99"/>
      <c r="C40" s="99"/>
      <c r="D40" s="99"/>
      <c r="E40" s="99"/>
      <c r="F40" s="99"/>
      <c r="G40" s="99"/>
      <c r="H40" s="99"/>
      <c r="I40" s="99"/>
      <c r="J40" s="99"/>
    </row>
    <row r="41" spans="1:10" ht="15.75" x14ac:dyDescent="0.25">
      <c r="A41" s="1118" t="s">
        <v>390</v>
      </c>
      <c r="B41" s="1118"/>
      <c r="C41" s="1118"/>
      <c r="D41" s="1118"/>
      <c r="E41" s="99"/>
      <c r="F41" s="99"/>
      <c r="G41" s="99"/>
      <c r="H41" s="1110">
        <f>INSTRUKCIJA!D17</f>
        <v>0</v>
      </c>
      <c r="I41" s="1110"/>
      <c r="J41" s="99"/>
    </row>
    <row r="42" spans="1:10" ht="15.75" x14ac:dyDescent="0.25">
      <c r="D42" s="99"/>
      <c r="E42" s="1109" t="s">
        <v>347</v>
      </c>
      <c r="F42" s="1109"/>
      <c r="G42" s="99"/>
      <c r="H42" s="1109" t="s">
        <v>348</v>
      </c>
      <c r="I42" s="1109"/>
      <c r="J42" s="99"/>
    </row>
    <row r="43" spans="1:10" ht="15.75" x14ac:dyDescent="0.25">
      <c r="A43" s="1118" t="s">
        <v>226</v>
      </c>
      <c r="B43" s="1118"/>
      <c r="C43" s="1118"/>
      <c r="D43" s="1118"/>
      <c r="E43" s="99"/>
      <c r="F43" s="99"/>
      <c r="G43" s="99"/>
      <c r="H43" s="1110">
        <f>INSTRUKCIJA!D18</f>
        <v>0</v>
      </c>
      <c r="I43" s="1110"/>
      <c r="J43" s="99"/>
    </row>
    <row r="44" spans="1:10" ht="15.75" x14ac:dyDescent="0.25">
      <c r="D44" s="99"/>
      <c r="E44" s="1109" t="s">
        <v>347</v>
      </c>
      <c r="F44" s="1109"/>
      <c r="G44" s="99"/>
      <c r="H44" s="1109" t="s">
        <v>348</v>
      </c>
      <c r="I44" s="1109"/>
      <c r="J44" s="99"/>
    </row>
    <row r="45" spans="1:10" ht="15.75" x14ac:dyDescent="0.25">
      <c r="A45" s="99"/>
      <c r="B45" s="99"/>
      <c r="C45" s="99"/>
      <c r="D45" s="99"/>
      <c r="E45" s="99"/>
      <c r="F45" s="99"/>
      <c r="G45" s="99"/>
      <c r="H45" s="99"/>
      <c r="I45" s="99"/>
      <c r="J45" s="99"/>
    </row>
    <row r="46" spans="1:10" ht="15.75" x14ac:dyDescent="0.25">
      <c r="A46" s="99"/>
      <c r="B46" s="99"/>
      <c r="C46" s="99"/>
      <c r="D46" s="99"/>
      <c r="E46" s="99"/>
      <c r="F46" s="99"/>
      <c r="G46" s="99"/>
      <c r="H46" s="99"/>
      <c r="I46" s="99"/>
      <c r="J46" s="99"/>
    </row>
    <row r="47" spans="1:10" ht="15.75" x14ac:dyDescent="0.25">
      <c r="A47" s="99"/>
      <c r="B47" s="99"/>
      <c r="C47" s="99"/>
      <c r="D47" s="99"/>
      <c r="E47" s="99"/>
      <c r="F47" s="99"/>
      <c r="G47" s="99"/>
      <c r="H47" s="99"/>
      <c r="I47" s="99"/>
      <c r="J47" s="99"/>
    </row>
    <row r="48" spans="1:10" ht="15.75" x14ac:dyDescent="0.25">
      <c r="A48" s="99"/>
      <c r="B48" s="99"/>
      <c r="C48" s="99"/>
      <c r="D48" s="99"/>
      <c r="E48" s="99"/>
      <c r="F48" s="99"/>
      <c r="G48" s="99"/>
      <c r="H48" s="99"/>
      <c r="I48" s="99"/>
      <c r="J48" s="99"/>
    </row>
    <row r="49" spans="1:10" ht="15.75" x14ac:dyDescent="0.25">
      <c r="A49" s="99"/>
      <c r="B49" s="99"/>
      <c r="C49" s="99"/>
      <c r="D49" s="99"/>
      <c r="E49" s="99"/>
      <c r="F49" s="99"/>
      <c r="G49" s="99"/>
      <c r="H49" s="99"/>
      <c r="I49" s="99"/>
      <c r="J49" s="99"/>
    </row>
    <row r="50" spans="1:10" ht="15.75" x14ac:dyDescent="0.25">
      <c r="A50" s="99"/>
      <c r="B50" s="99"/>
      <c r="C50" s="99"/>
      <c r="D50" s="99"/>
      <c r="E50" s="99"/>
      <c r="F50" s="99"/>
      <c r="G50" s="99"/>
      <c r="H50" s="99"/>
      <c r="I50" s="99"/>
      <c r="J50" s="99"/>
    </row>
    <row r="51" spans="1:10" ht="15.75" x14ac:dyDescent="0.25">
      <c r="A51" s="99"/>
      <c r="B51" s="99"/>
      <c r="C51" s="99"/>
      <c r="D51" s="99"/>
      <c r="E51" s="99"/>
      <c r="F51" s="99"/>
      <c r="G51" s="99"/>
      <c r="H51" s="99"/>
      <c r="I51" s="99"/>
      <c r="J51" s="99"/>
    </row>
    <row r="52" spans="1:10" ht="15.75" x14ac:dyDescent="0.25">
      <c r="A52" s="99"/>
      <c r="B52" s="99"/>
      <c r="C52" s="99"/>
      <c r="D52" s="99"/>
      <c r="E52" s="99"/>
      <c r="F52" s="99"/>
      <c r="G52" s="99"/>
      <c r="H52" s="99"/>
      <c r="I52" s="99"/>
      <c r="J52" s="99"/>
    </row>
    <row r="53" spans="1:10" ht="15.75" x14ac:dyDescent="0.25">
      <c r="A53" s="99"/>
      <c r="B53" s="99"/>
      <c r="C53" s="99"/>
      <c r="D53" s="99"/>
      <c r="E53" s="99"/>
      <c r="F53" s="99"/>
      <c r="G53" s="99"/>
      <c r="H53" s="99"/>
      <c r="I53" s="99"/>
      <c r="J53" s="99"/>
    </row>
  </sheetData>
  <sheetProtection selectLockedCells="1"/>
  <mergeCells count="54">
    <mergeCell ref="A1:D3"/>
    <mergeCell ref="A43:D43"/>
    <mergeCell ref="A41:D41"/>
    <mergeCell ref="D11:E11"/>
    <mergeCell ref="F11:H11"/>
    <mergeCell ref="G7:J7"/>
    <mergeCell ref="G1:J1"/>
    <mergeCell ref="G2:J2"/>
    <mergeCell ref="G4:J4"/>
    <mergeCell ref="G5:J5"/>
    <mergeCell ref="G6:J6"/>
    <mergeCell ref="A20:E20"/>
    <mergeCell ref="F20:G20"/>
    <mergeCell ref="H20:I20"/>
    <mergeCell ref="D9:H9"/>
    <mergeCell ref="D10:H10"/>
    <mergeCell ref="D12:H12"/>
    <mergeCell ref="D16:H16"/>
    <mergeCell ref="D17:F17"/>
    <mergeCell ref="D18:H18"/>
    <mergeCell ref="A21:E21"/>
    <mergeCell ref="F21:G21"/>
    <mergeCell ref="H21:I21"/>
    <mergeCell ref="A22:E22"/>
    <mergeCell ref="F22:G22"/>
    <mergeCell ref="H22:I22"/>
    <mergeCell ref="A23:E23"/>
    <mergeCell ref="F23:G23"/>
    <mergeCell ref="H23:I23"/>
    <mergeCell ref="A24:E24"/>
    <mergeCell ref="F24:G24"/>
    <mergeCell ref="H24:I24"/>
    <mergeCell ref="A25:E25"/>
    <mergeCell ref="F25:G25"/>
    <mergeCell ref="H25:I25"/>
    <mergeCell ref="A26:E26"/>
    <mergeCell ref="F26:G26"/>
    <mergeCell ref="H26:I26"/>
    <mergeCell ref="A32:I32"/>
    <mergeCell ref="A34:E34"/>
    <mergeCell ref="A36:I36"/>
    <mergeCell ref="A37:I37"/>
    <mergeCell ref="A27:E27"/>
    <mergeCell ref="F27:G27"/>
    <mergeCell ref="H27:I27"/>
    <mergeCell ref="A29:I29"/>
    <mergeCell ref="A30:I30"/>
    <mergeCell ref="A31:I31"/>
    <mergeCell ref="E42:F42"/>
    <mergeCell ref="H42:I42"/>
    <mergeCell ref="E44:F44"/>
    <mergeCell ref="H44:I44"/>
    <mergeCell ref="H41:I41"/>
    <mergeCell ref="H43:I43"/>
  </mergeCells>
  <pageMargins left="0.15748031496062992" right="0.15748031496062992" top="0.43307086614173229" bottom="0.23622047244094491" header="0.31496062992125984" footer="0.31496062992125984"/>
  <pageSetup paperSize="9" scale="9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theme="4"/>
  </sheetPr>
  <dimension ref="B1:S88"/>
  <sheetViews>
    <sheetView zoomScale="70" zoomScaleNormal="70" workbookViewId="0">
      <selection activeCell="D32" sqref="D32:L35"/>
    </sheetView>
  </sheetViews>
  <sheetFormatPr defaultColWidth="9.140625" defaultRowHeight="30" customHeight="1" x14ac:dyDescent="0.25"/>
  <cols>
    <col min="1" max="1" width="4.42578125" style="1" customWidth="1"/>
    <col min="2" max="2" width="33.28515625" style="1" customWidth="1"/>
    <col min="3" max="3" width="6.7109375" style="1" customWidth="1"/>
    <col min="4" max="4" width="10" style="1" customWidth="1"/>
    <col min="5" max="5" width="11.42578125" style="1" customWidth="1"/>
    <col min="6" max="6" width="9.5703125" style="1" customWidth="1"/>
    <col min="7" max="7" width="12" style="1" customWidth="1"/>
    <col min="8" max="8" width="9" style="1" customWidth="1"/>
    <col min="9" max="9" width="11.140625" style="1" customWidth="1"/>
    <col min="10" max="10" width="9.42578125" style="1" customWidth="1"/>
    <col min="11" max="11" width="9" style="1" customWidth="1"/>
    <col min="12" max="12" width="10.42578125" style="1" customWidth="1"/>
    <col min="13" max="13" width="10.140625" style="1" customWidth="1"/>
    <col min="14" max="14" width="12.42578125" style="1" customWidth="1"/>
    <col min="15" max="15" width="10.140625" style="1" customWidth="1"/>
    <col min="16" max="16" width="9.140625" style="1"/>
    <col min="17" max="17" width="10.85546875" style="1" customWidth="1"/>
    <col min="18" max="18" width="10.42578125" style="1" customWidth="1"/>
    <col min="19" max="16384" width="9.140625" style="1"/>
  </cols>
  <sheetData>
    <row r="1" spans="2:18" ht="17.25" customHeight="1" x14ac:dyDescent="0.25">
      <c r="B1" s="1151" t="s">
        <v>395</v>
      </c>
      <c r="C1" s="2"/>
      <c r="D1" s="2"/>
      <c r="E1" s="2"/>
      <c r="F1" s="2"/>
      <c r="G1" s="2"/>
      <c r="H1" s="2"/>
      <c r="I1" s="2"/>
      <c r="J1" s="2"/>
      <c r="K1" s="2"/>
      <c r="L1" s="2"/>
      <c r="M1" s="1150" t="s">
        <v>258</v>
      </c>
      <c r="N1" s="1150"/>
      <c r="O1" s="1150"/>
      <c r="P1" s="1150"/>
      <c r="Q1" s="1150"/>
    </row>
    <row r="2" spans="2:18" ht="18" customHeight="1" x14ac:dyDescent="0.25">
      <c r="B2" s="1152"/>
      <c r="C2" s="2"/>
      <c r="D2" s="1154">
        <f>INSTRUKCIJA!D15</f>
        <v>0</v>
      </c>
      <c r="E2" s="1154"/>
      <c r="F2" s="1154"/>
      <c r="G2" s="1154"/>
      <c r="H2" s="1154"/>
      <c r="I2" s="1154"/>
      <c r="J2" s="1154"/>
      <c r="K2" s="1154"/>
      <c r="L2" s="1154"/>
      <c r="M2" s="1150" t="s">
        <v>218</v>
      </c>
      <c r="N2" s="1150"/>
      <c r="O2" s="1150"/>
      <c r="P2" s="1150"/>
      <c r="Q2" s="1150"/>
      <c r="R2" s="38"/>
    </row>
    <row r="3" spans="2:18" ht="15" customHeight="1" x14ac:dyDescent="0.25">
      <c r="B3" s="1152"/>
      <c r="C3" s="2"/>
      <c r="D3" s="950" t="s">
        <v>219</v>
      </c>
      <c r="E3" s="950"/>
      <c r="F3" s="950"/>
      <c r="G3" s="950"/>
      <c r="H3" s="950"/>
      <c r="I3" s="950"/>
      <c r="J3" s="950"/>
      <c r="K3" s="950"/>
      <c r="L3" s="950"/>
      <c r="M3" s="1150" t="s">
        <v>220</v>
      </c>
      <c r="N3" s="1150"/>
      <c r="O3" s="1150"/>
      <c r="P3" s="1150"/>
      <c r="Q3" s="1150"/>
      <c r="R3" s="38"/>
    </row>
    <row r="4" spans="2:18" ht="17.25" customHeight="1" x14ac:dyDescent="0.25">
      <c r="B4" s="2"/>
      <c r="C4" s="2"/>
      <c r="D4" s="1154">
        <f>INSTRUKCIJA!D14</f>
        <v>0</v>
      </c>
      <c r="E4" s="1154"/>
      <c r="F4" s="1154"/>
      <c r="G4" s="1153">
        <f>INSTRUKCIJA!D20</f>
        <v>0</v>
      </c>
      <c r="H4" s="1153"/>
      <c r="I4" s="1153"/>
      <c r="J4" s="1153"/>
      <c r="K4" s="1153"/>
      <c r="L4" s="1153"/>
      <c r="M4" s="40"/>
      <c r="N4" s="162"/>
      <c r="O4" s="163"/>
      <c r="P4" s="163"/>
      <c r="Q4" s="163"/>
      <c r="R4" s="163"/>
    </row>
    <row r="5" spans="2:18" ht="16.5" customHeight="1" x14ac:dyDescent="0.25">
      <c r="B5" s="182"/>
      <c r="C5" s="2"/>
      <c r="D5" s="950" t="s">
        <v>221</v>
      </c>
      <c r="E5" s="950"/>
      <c r="F5" s="950"/>
      <c r="G5" s="950"/>
      <c r="H5" s="950"/>
      <c r="I5" s="950"/>
      <c r="J5" s="950"/>
      <c r="K5" s="950"/>
      <c r="L5" s="950"/>
      <c r="M5" s="34"/>
      <c r="N5" s="2"/>
      <c r="O5" s="2"/>
      <c r="P5" s="2"/>
      <c r="Q5" s="2"/>
      <c r="R5" s="2"/>
    </row>
    <row r="6" spans="2:18" ht="18.75" customHeight="1" x14ac:dyDescent="0.25">
      <c r="B6" s="2"/>
      <c r="C6" s="2"/>
      <c r="D6" s="957" t="s">
        <v>259</v>
      </c>
      <c r="E6" s="957"/>
      <c r="F6" s="957"/>
      <c r="G6" s="957"/>
      <c r="H6" s="957"/>
      <c r="I6" s="957"/>
      <c r="J6" s="957"/>
      <c r="K6" s="957"/>
      <c r="L6" s="957"/>
      <c r="M6" s="957"/>
      <c r="N6" s="2"/>
      <c r="O6" s="2"/>
      <c r="P6" s="2"/>
      <c r="Q6" s="2"/>
      <c r="R6" s="2"/>
    </row>
    <row r="7" spans="2:18" ht="19.5" customHeight="1" x14ac:dyDescent="0.25">
      <c r="B7" s="2"/>
      <c r="C7" s="2"/>
      <c r="D7" s="957" t="s">
        <v>421</v>
      </c>
      <c r="E7" s="957"/>
      <c r="F7" s="957"/>
      <c r="G7" s="957"/>
      <c r="H7" s="957"/>
      <c r="I7" s="957"/>
      <c r="J7" s="957"/>
      <c r="K7" s="957"/>
      <c r="L7" s="957"/>
      <c r="M7" s="957"/>
      <c r="N7" s="2"/>
      <c r="O7" s="2"/>
      <c r="P7" s="2"/>
      <c r="Q7" s="2"/>
      <c r="R7" s="2"/>
    </row>
    <row r="8" spans="2:18" ht="17.25" customHeight="1" x14ac:dyDescent="0.25">
      <c r="B8" s="2"/>
      <c r="C8" s="2"/>
      <c r="D8" s="958" t="s">
        <v>260</v>
      </c>
      <c r="E8" s="958"/>
      <c r="F8" s="958"/>
      <c r="G8" s="958"/>
      <c r="H8" s="958"/>
      <c r="I8" s="958"/>
      <c r="J8" s="958"/>
      <c r="K8" s="958"/>
      <c r="L8" s="958"/>
      <c r="M8" s="958"/>
      <c r="N8" s="2"/>
      <c r="O8" s="2"/>
      <c r="P8" s="2"/>
      <c r="Q8" s="2"/>
      <c r="R8" s="2"/>
    </row>
    <row r="9" spans="2:18" ht="23.25" customHeight="1" x14ac:dyDescent="0.25">
      <c r="B9" s="2"/>
      <c r="C9" s="2"/>
      <c r="D9" s="2"/>
      <c r="E9" s="2"/>
      <c r="F9" s="2"/>
      <c r="G9" s="949">
        <f>INSTRUKCIJA!D16</f>
        <v>0</v>
      </c>
      <c r="H9" s="1137"/>
      <c r="I9" s="1137"/>
      <c r="J9" s="30" t="s">
        <v>253</v>
      </c>
      <c r="K9" s="3"/>
      <c r="L9" s="2"/>
      <c r="M9" s="2"/>
      <c r="N9" s="2"/>
      <c r="O9" s="2"/>
      <c r="P9" s="2"/>
      <c r="Q9" s="2"/>
      <c r="R9" s="2"/>
    </row>
    <row r="10" spans="2:18" ht="23.25" customHeight="1" thickBot="1" x14ac:dyDescent="0.3">
      <c r="B10" s="2"/>
      <c r="C10" s="2"/>
      <c r="D10" s="2"/>
      <c r="E10" s="2"/>
      <c r="F10" s="2"/>
      <c r="G10" s="2"/>
      <c r="H10" s="1155" t="s">
        <v>222</v>
      </c>
      <c r="I10" s="1155"/>
      <c r="J10" s="2"/>
      <c r="K10" s="2"/>
      <c r="L10" s="2"/>
      <c r="M10" s="2"/>
      <c r="N10" s="2"/>
      <c r="O10" s="2"/>
      <c r="P10" s="2"/>
      <c r="Q10" s="2"/>
      <c r="R10" s="2"/>
    </row>
    <row r="11" spans="2:18" ht="20.25" customHeight="1" x14ac:dyDescent="0.25">
      <c r="B11" s="1143" t="s">
        <v>45</v>
      </c>
      <c r="C11" s="1145" t="s">
        <v>83</v>
      </c>
      <c r="D11" s="1147" t="s">
        <v>96</v>
      </c>
      <c r="E11" s="806" t="s">
        <v>95</v>
      </c>
      <c r="F11" s="806" t="s">
        <v>84</v>
      </c>
      <c r="G11" s="1140" t="s">
        <v>85</v>
      </c>
      <c r="H11" s="1140"/>
      <c r="I11" s="1140"/>
      <c r="J11" s="1140"/>
      <c r="K11" s="1140"/>
      <c r="L11" s="1140"/>
      <c r="M11" s="1140"/>
      <c r="N11" s="1141" t="s">
        <v>92</v>
      </c>
      <c r="O11" s="1138" t="s">
        <v>93</v>
      </c>
      <c r="P11" s="33"/>
      <c r="Q11" s="33"/>
      <c r="R11" s="33"/>
    </row>
    <row r="12" spans="2:18" ht="96" customHeight="1" thickBot="1" x14ac:dyDescent="0.3">
      <c r="B12" s="1144"/>
      <c r="C12" s="1146"/>
      <c r="D12" s="1148"/>
      <c r="E12" s="1149"/>
      <c r="F12" s="1149"/>
      <c r="G12" s="164" t="s">
        <v>94</v>
      </c>
      <c r="H12" s="164" t="s">
        <v>86</v>
      </c>
      <c r="I12" s="164" t="s">
        <v>87</v>
      </c>
      <c r="J12" s="164" t="s">
        <v>88</v>
      </c>
      <c r="K12" s="164" t="s">
        <v>89</v>
      </c>
      <c r="L12" s="164" t="s">
        <v>90</v>
      </c>
      <c r="M12" s="164" t="s">
        <v>91</v>
      </c>
      <c r="N12" s="1142"/>
      <c r="O12" s="1139"/>
      <c r="P12" s="33"/>
      <c r="Q12" s="33"/>
      <c r="R12" s="33"/>
    </row>
    <row r="13" spans="2:18" ht="30" customHeight="1" thickBot="1" x14ac:dyDescent="0.3">
      <c r="B13" s="41" t="s">
        <v>6</v>
      </c>
      <c r="C13" s="6" t="s">
        <v>7</v>
      </c>
      <c r="D13" s="42">
        <v>1</v>
      </c>
      <c r="E13" s="43">
        <v>2</v>
      </c>
      <c r="F13" s="43">
        <v>3</v>
      </c>
      <c r="G13" s="43">
        <v>4</v>
      </c>
      <c r="H13" s="43">
        <v>5</v>
      </c>
      <c r="I13" s="43">
        <v>6</v>
      </c>
      <c r="J13" s="43">
        <v>7</v>
      </c>
      <c r="K13" s="43">
        <v>8</v>
      </c>
      <c r="L13" s="43">
        <v>9</v>
      </c>
      <c r="M13" s="43">
        <v>10</v>
      </c>
      <c r="N13" s="43">
        <v>11</v>
      </c>
      <c r="O13" s="44">
        <v>12</v>
      </c>
      <c r="P13" s="33"/>
      <c r="Q13" s="33"/>
      <c r="R13" s="33"/>
    </row>
    <row r="14" spans="2:18" ht="19.5" customHeight="1" x14ac:dyDescent="0.25">
      <c r="B14" s="45" t="s">
        <v>97</v>
      </c>
      <c r="C14" s="46" t="s">
        <v>15</v>
      </c>
      <c r="D14" s="47">
        <f>VII!D6</f>
        <v>0</v>
      </c>
      <c r="E14" s="47">
        <f>VII!E6</f>
        <v>0</v>
      </c>
      <c r="F14" s="47">
        <f>VII!F6</f>
        <v>0</v>
      </c>
      <c r="G14" s="47">
        <f>VII!G6</f>
        <v>0</v>
      </c>
      <c r="H14" s="47">
        <f>VII!H6</f>
        <v>0</v>
      </c>
      <c r="I14" s="47">
        <f>VII!I6</f>
        <v>0</v>
      </c>
      <c r="J14" s="47">
        <f>VII!J6</f>
        <v>0</v>
      </c>
      <c r="K14" s="47">
        <f>VII!K6</f>
        <v>0</v>
      </c>
      <c r="L14" s="47">
        <f>VII!L6</f>
        <v>0</v>
      </c>
      <c r="M14" s="47">
        <f>VII!M6</f>
        <v>0</v>
      </c>
      <c r="N14" s="47">
        <f>VII!N6</f>
        <v>0</v>
      </c>
      <c r="O14" s="147">
        <f>VII!O6</f>
        <v>0</v>
      </c>
      <c r="P14" s="33"/>
      <c r="Q14" s="33"/>
      <c r="R14" s="33"/>
    </row>
    <row r="15" spans="2:18" ht="19.5" customHeight="1" x14ac:dyDescent="0.25">
      <c r="B15" s="48" t="s">
        <v>129</v>
      </c>
      <c r="C15" s="49" t="s">
        <v>16</v>
      </c>
      <c r="D15" s="47">
        <f>VII!D7</f>
        <v>0</v>
      </c>
      <c r="E15" s="47">
        <f>VII!E7</f>
        <v>0</v>
      </c>
      <c r="F15" s="47">
        <f>VII!F7</f>
        <v>0</v>
      </c>
      <c r="G15" s="47">
        <f>VII!G7</f>
        <v>0</v>
      </c>
      <c r="H15" s="47">
        <f>VII!H7</f>
        <v>0</v>
      </c>
      <c r="I15" s="47">
        <f>VII!I7</f>
        <v>0</v>
      </c>
      <c r="J15" s="47">
        <f>VII!J7</f>
        <v>0</v>
      </c>
      <c r="K15" s="47">
        <f>VII!K7</f>
        <v>0</v>
      </c>
      <c r="L15" s="47">
        <f>VII!L7</f>
        <v>0</v>
      </c>
      <c r="M15" s="47">
        <f>VII!M7</f>
        <v>0</v>
      </c>
      <c r="N15" s="47">
        <f>VII!N7</f>
        <v>0</v>
      </c>
      <c r="O15" s="147">
        <f>VII!O7</f>
        <v>0</v>
      </c>
      <c r="P15" s="33"/>
      <c r="Q15" s="33"/>
      <c r="R15" s="33"/>
    </row>
    <row r="16" spans="2:18" ht="19.5" customHeight="1" x14ac:dyDescent="0.25">
      <c r="B16" s="48" t="s">
        <v>227</v>
      </c>
      <c r="C16" s="49" t="s">
        <v>17</v>
      </c>
      <c r="D16" s="47">
        <f>VII!D8</f>
        <v>0</v>
      </c>
      <c r="E16" s="47">
        <f>VII!E8</f>
        <v>0</v>
      </c>
      <c r="F16" s="47">
        <f>VII!F8</f>
        <v>0</v>
      </c>
      <c r="G16" s="47">
        <f>VII!G8</f>
        <v>0</v>
      </c>
      <c r="H16" s="47">
        <f>VII!H8</f>
        <v>0</v>
      </c>
      <c r="I16" s="47">
        <f>VII!I8</f>
        <v>0</v>
      </c>
      <c r="J16" s="47">
        <f>VII!J8</f>
        <v>0</v>
      </c>
      <c r="K16" s="47">
        <f>VII!K8</f>
        <v>0</v>
      </c>
      <c r="L16" s="47">
        <f>VII!L8</f>
        <v>0</v>
      </c>
      <c r="M16" s="47">
        <f>VII!M8</f>
        <v>0</v>
      </c>
      <c r="N16" s="47">
        <f>VII!N8</f>
        <v>0</v>
      </c>
      <c r="O16" s="147">
        <f>VII!O8</f>
        <v>0</v>
      </c>
      <c r="P16" s="33"/>
      <c r="Q16" s="33"/>
      <c r="R16" s="33"/>
    </row>
    <row r="17" spans="2:19" ht="19.5" customHeight="1" x14ac:dyDescent="0.25">
      <c r="B17" s="48" t="s">
        <v>228</v>
      </c>
      <c r="C17" s="49" t="s">
        <v>110</v>
      </c>
      <c r="D17" s="47">
        <f>VII!D9</f>
        <v>0</v>
      </c>
      <c r="E17" s="47">
        <f>VII!E9</f>
        <v>0</v>
      </c>
      <c r="F17" s="47">
        <f>VII!F9</f>
        <v>0</v>
      </c>
      <c r="G17" s="47">
        <f>VII!G9</f>
        <v>0</v>
      </c>
      <c r="H17" s="47">
        <f>VII!H9</f>
        <v>0</v>
      </c>
      <c r="I17" s="47">
        <f>VII!I9</f>
        <v>0</v>
      </c>
      <c r="J17" s="47">
        <f>VII!J9</f>
        <v>0</v>
      </c>
      <c r="K17" s="47">
        <f>VII!K9</f>
        <v>0</v>
      </c>
      <c r="L17" s="47">
        <f>VII!L9</f>
        <v>0</v>
      </c>
      <c r="M17" s="47">
        <f>VII!M9</f>
        <v>0</v>
      </c>
      <c r="N17" s="47">
        <f>VII!N9</f>
        <v>0</v>
      </c>
      <c r="O17" s="147">
        <f>VII!O9</f>
        <v>0</v>
      </c>
      <c r="P17" s="33"/>
      <c r="Q17" s="33"/>
      <c r="R17" s="33"/>
    </row>
    <row r="18" spans="2:19" ht="19.5" customHeight="1" x14ac:dyDescent="0.25">
      <c r="B18" s="48" t="s">
        <v>98</v>
      </c>
      <c r="C18" s="49" t="s">
        <v>18</v>
      </c>
      <c r="D18" s="47">
        <f>VII!D11</f>
        <v>0</v>
      </c>
      <c r="E18" s="47">
        <f>VII!E11</f>
        <v>0</v>
      </c>
      <c r="F18" s="47">
        <f>VII!F11</f>
        <v>0</v>
      </c>
      <c r="G18" s="47">
        <f>VII!G11</f>
        <v>0</v>
      </c>
      <c r="H18" s="47">
        <f>VII!H11</f>
        <v>0</v>
      </c>
      <c r="I18" s="47">
        <f>VII!I11</f>
        <v>0</v>
      </c>
      <c r="J18" s="47">
        <f>VII!J11</f>
        <v>0</v>
      </c>
      <c r="K18" s="47">
        <f>VII!K11</f>
        <v>0</v>
      </c>
      <c r="L18" s="47">
        <f>VII!L11</f>
        <v>0</v>
      </c>
      <c r="M18" s="47">
        <f>VII!M11</f>
        <v>0</v>
      </c>
      <c r="N18" s="47">
        <f>VII!N11</f>
        <v>0</v>
      </c>
      <c r="O18" s="147">
        <f>VII!O11</f>
        <v>0</v>
      </c>
      <c r="P18" s="33"/>
      <c r="Q18" s="33"/>
      <c r="R18" s="33"/>
    </row>
    <row r="19" spans="2:19" ht="19.5" customHeight="1" x14ac:dyDescent="0.25">
      <c r="B19" s="48" t="s">
        <v>129</v>
      </c>
      <c r="C19" s="49" t="s">
        <v>19</v>
      </c>
      <c r="D19" s="47">
        <f>VII!D12</f>
        <v>0</v>
      </c>
      <c r="E19" s="47">
        <f>VII!E12</f>
        <v>0</v>
      </c>
      <c r="F19" s="47">
        <f>VII!F12</f>
        <v>0</v>
      </c>
      <c r="G19" s="47">
        <f>VII!G12</f>
        <v>0</v>
      </c>
      <c r="H19" s="47">
        <f>VII!H12</f>
        <v>0</v>
      </c>
      <c r="I19" s="47">
        <f>VII!I12</f>
        <v>0</v>
      </c>
      <c r="J19" s="47">
        <f>VII!J12</f>
        <v>0</v>
      </c>
      <c r="K19" s="47">
        <f>VII!K12</f>
        <v>0</v>
      </c>
      <c r="L19" s="47">
        <f>VII!L12</f>
        <v>0</v>
      </c>
      <c r="M19" s="47">
        <f>VII!M12</f>
        <v>0</v>
      </c>
      <c r="N19" s="47">
        <f>VII!N12</f>
        <v>0</v>
      </c>
      <c r="O19" s="147">
        <f>VII!O12</f>
        <v>0</v>
      </c>
      <c r="P19" s="33"/>
      <c r="Q19" s="33"/>
      <c r="R19" s="33"/>
    </row>
    <row r="20" spans="2:19" ht="19.5" customHeight="1" x14ac:dyDescent="0.25">
      <c r="B20" s="48" t="s">
        <v>227</v>
      </c>
      <c r="C20" s="49" t="s">
        <v>20</v>
      </c>
      <c r="D20" s="47">
        <f>VII!D13</f>
        <v>0</v>
      </c>
      <c r="E20" s="47">
        <f>VII!E13</f>
        <v>0</v>
      </c>
      <c r="F20" s="47">
        <f>VII!F13</f>
        <v>0</v>
      </c>
      <c r="G20" s="47">
        <f>VII!G13</f>
        <v>0</v>
      </c>
      <c r="H20" s="47">
        <f>VII!H13</f>
        <v>0</v>
      </c>
      <c r="I20" s="47">
        <f>VII!I13</f>
        <v>0</v>
      </c>
      <c r="J20" s="47">
        <f>VII!J13</f>
        <v>0</v>
      </c>
      <c r="K20" s="47">
        <f>VII!K13</f>
        <v>0</v>
      </c>
      <c r="L20" s="47">
        <f>VII!L13</f>
        <v>0</v>
      </c>
      <c r="M20" s="47">
        <f>VII!M13</f>
        <v>0</v>
      </c>
      <c r="N20" s="47">
        <f>VII!N13</f>
        <v>0</v>
      </c>
      <c r="O20" s="147">
        <f>VII!O13</f>
        <v>0</v>
      </c>
      <c r="P20" s="33"/>
      <c r="Q20" s="33"/>
      <c r="R20" s="33"/>
    </row>
    <row r="21" spans="2:19" ht="19.5" customHeight="1" x14ac:dyDescent="0.25">
      <c r="B21" s="48" t="s">
        <v>229</v>
      </c>
      <c r="C21" s="49" t="s">
        <v>27</v>
      </c>
      <c r="D21" s="47">
        <f>VII!D16</f>
        <v>0</v>
      </c>
      <c r="E21" s="47">
        <f>VII!E16</f>
        <v>0</v>
      </c>
      <c r="F21" s="47">
        <f>VII!F16</f>
        <v>0</v>
      </c>
      <c r="G21" s="47">
        <f>VII!G16</f>
        <v>0</v>
      </c>
      <c r="H21" s="47">
        <f>VII!H16</f>
        <v>0</v>
      </c>
      <c r="I21" s="47">
        <f>VII!I16</f>
        <v>0</v>
      </c>
      <c r="J21" s="47">
        <f>VII!J16</f>
        <v>0</v>
      </c>
      <c r="K21" s="47">
        <f>VII!K16</f>
        <v>0</v>
      </c>
      <c r="L21" s="47">
        <f>VII!L16</f>
        <v>0</v>
      </c>
      <c r="M21" s="47">
        <f>VII!M16</f>
        <v>0</v>
      </c>
      <c r="N21" s="47">
        <f>VII!N16</f>
        <v>0</v>
      </c>
      <c r="O21" s="147">
        <f>VII!O16</f>
        <v>0</v>
      </c>
      <c r="P21" s="33"/>
      <c r="Q21" s="33"/>
      <c r="R21" s="33"/>
    </row>
    <row r="22" spans="2:19" ht="19.5" customHeight="1" x14ac:dyDescent="0.25">
      <c r="B22" s="48" t="s">
        <v>99</v>
      </c>
      <c r="C22" s="49" t="s">
        <v>30</v>
      </c>
      <c r="D22" s="50"/>
      <c r="E22" s="47">
        <f>VII!E17</f>
        <v>0</v>
      </c>
      <c r="F22" s="47">
        <f>VII!F17</f>
        <v>0</v>
      </c>
      <c r="G22" s="47">
        <f>VII!G17</f>
        <v>0</v>
      </c>
      <c r="H22" s="47">
        <f>VII!H17</f>
        <v>0</v>
      </c>
      <c r="I22" s="47">
        <f>VII!I17</f>
        <v>0</v>
      </c>
      <c r="J22" s="47">
        <f>VII!J17</f>
        <v>0</v>
      </c>
      <c r="K22" s="47">
        <f>VII!K17</f>
        <v>0</v>
      </c>
      <c r="L22" s="47">
        <f>VII!L17</f>
        <v>0</v>
      </c>
      <c r="M22" s="47">
        <f>VII!M17</f>
        <v>0</v>
      </c>
      <c r="N22" s="47">
        <f>VII!N17</f>
        <v>0</v>
      </c>
      <c r="O22" s="147">
        <f>VII!O17</f>
        <v>0</v>
      </c>
      <c r="P22" s="33"/>
      <c r="Q22" s="33"/>
      <c r="R22" s="33"/>
    </row>
    <row r="23" spans="2:19" ht="19.5" customHeight="1" x14ac:dyDescent="0.25">
      <c r="B23" s="48" t="s">
        <v>55</v>
      </c>
      <c r="C23" s="49" t="s">
        <v>42</v>
      </c>
      <c r="D23" s="149">
        <f>VII!D18</f>
        <v>0</v>
      </c>
      <c r="E23" s="149">
        <f>VII!E18</f>
        <v>0</v>
      </c>
      <c r="F23" s="149">
        <f>VII!F18</f>
        <v>0</v>
      </c>
      <c r="G23" s="149">
        <f>VII!G18</f>
        <v>0</v>
      </c>
      <c r="H23" s="149">
        <f>VII!H18</f>
        <v>0</v>
      </c>
      <c r="I23" s="149">
        <f>VII!I18</f>
        <v>0</v>
      </c>
      <c r="J23" s="149">
        <f>VII!J18</f>
        <v>0</v>
      </c>
      <c r="K23" s="149">
        <f>VII!K18</f>
        <v>0</v>
      </c>
      <c r="L23" s="149">
        <f>VII!L18</f>
        <v>0</v>
      </c>
      <c r="M23" s="149">
        <f>VII!M18</f>
        <v>0</v>
      </c>
      <c r="N23" s="149">
        <f>VII!N18</f>
        <v>0</v>
      </c>
      <c r="O23" s="147">
        <f>VII!O18</f>
        <v>0</v>
      </c>
      <c r="P23" s="33"/>
      <c r="Q23" s="33"/>
      <c r="R23" s="33"/>
    </row>
    <row r="24" spans="2:19" ht="19.5" customHeight="1" x14ac:dyDescent="0.25">
      <c r="B24" s="48" t="s">
        <v>100</v>
      </c>
      <c r="C24" s="49" t="s">
        <v>111</v>
      </c>
      <c r="D24" s="47">
        <f>VII!D19</f>
        <v>0</v>
      </c>
      <c r="E24" s="47">
        <f>VII!E19</f>
        <v>0</v>
      </c>
      <c r="F24" s="47">
        <f>VII!F19</f>
        <v>0</v>
      </c>
      <c r="G24" s="47">
        <f>VII!G19</f>
        <v>0</v>
      </c>
      <c r="H24" s="47">
        <f>VII!H19</f>
        <v>0</v>
      </c>
      <c r="I24" s="47">
        <f>VII!I19</f>
        <v>0</v>
      </c>
      <c r="J24" s="47">
        <f>VII!J19</f>
        <v>0</v>
      </c>
      <c r="K24" s="47">
        <f>VII!K19</f>
        <v>0</v>
      </c>
      <c r="L24" s="47">
        <f>VII!L19</f>
        <v>0</v>
      </c>
      <c r="M24" s="47">
        <f>VII!M19</f>
        <v>0</v>
      </c>
      <c r="N24" s="47">
        <f>VII!N19</f>
        <v>0</v>
      </c>
      <c r="O24" s="147">
        <f>VII!O19</f>
        <v>0</v>
      </c>
      <c r="P24" s="33"/>
      <c r="Q24" s="33"/>
      <c r="R24" s="33"/>
    </row>
    <row r="25" spans="2:19" ht="19.5" customHeight="1" x14ac:dyDescent="0.25">
      <c r="B25" s="48" t="s">
        <v>54</v>
      </c>
      <c r="C25" s="49" t="s">
        <v>112</v>
      </c>
      <c r="D25" s="47">
        <f>VII!D20</f>
        <v>0</v>
      </c>
      <c r="E25" s="47">
        <f>VII!E20</f>
        <v>0</v>
      </c>
      <c r="F25" s="47">
        <f>VII!F20</f>
        <v>0</v>
      </c>
      <c r="G25" s="47">
        <f>VII!G20</f>
        <v>0</v>
      </c>
      <c r="H25" s="47">
        <f>VII!H20</f>
        <v>0</v>
      </c>
      <c r="I25" s="47">
        <f>VII!I20</f>
        <v>0</v>
      </c>
      <c r="J25" s="47">
        <f>VII!J20</f>
        <v>0</v>
      </c>
      <c r="K25" s="47">
        <f>VII!K20</f>
        <v>0</v>
      </c>
      <c r="L25" s="47">
        <f>VII!L20</f>
        <v>0</v>
      </c>
      <c r="M25" s="47">
        <f>VII!M20</f>
        <v>0</v>
      </c>
      <c r="N25" s="47">
        <f>VII!N20</f>
        <v>0</v>
      </c>
      <c r="O25" s="147">
        <f>VII!O20</f>
        <v>0</v>
      </c>
      <c r="P25" s="33"/>
      <c r="Q25" s="33"/>
      <c r="R25" s="33"/>
    </row>
    <row r="26" spans="2:19" ht="19.5" customHeight="1" x14ac:dyDescent="0.25">
      <c r="B26" s="51" t="s">
        <v>57</v>
      </c>
      <c r="C26" s="49" t="s">
        <v>114</v>
      </c>
      <c r="D26" s="47">
        <f>VII!D21</f>
        <v>0</v>
      </c>
      <c r="E26" s="47">
        <f>VII!E21</f>
        <v>0</v>
      </c>
      <c r="F26" s="47">
        <f>VII!F21</f>
        <v>0</v>
      </c>
      <c r="G26" s="47">
        <f>VII!G21</f>
        <v>0</v>
      </c>
      <c r="H26" s="47">
        <f>VII!H21</f>
        <v>0</v>
      </c>
      <c r="I26" s="47">
        <f>VII!I21</f>
        <v>0</v>
      </c>
      <c r="J26" s="47">
        <f>VII!J21</f>
        <v>0</v>
      </c>
      <c r="K26" s="47">
        <f>VII!K21</f>
        <v>0</v>
      </c>
      <c r="L26" s="47">
        <f>VII!L21</f>
        <v>0</v>
      </c>
      <c r="M26" s="47">
        <f>VII!M21</f>
        <v>0</v>
      </c>
      <c r="N26" s="47">
        <f>VII!N21</f>
        <v>0</v>
      </c>
      <c r="O26" s="147">
        <f>VII!O21</f>
        <v>0</v>
      </c>
      <c r="P26" s="33"/>
      <c r="Q26" s="33"/>
      <c r="R26" s="33"/>
    </row>
    <row r="27" spans="2:19" ht="19.5" customHeight="1" x14ac:dyDescent="0.25">
      <c r="B27" s="51" t="s">
        <v>58</v>
      </c>
      <c r="C27" s="49" t="s">
        <v>113</v>
      </c>
      <c r="D27" s="47">
        <f>VII!D22</f>
        <v>0</v>
      </c>
      <c r="E27" s="47">
        <f>VII!E22</f>
        <v>0</v>
      </c>
      <c r="F27" s="47">
        <f>VII!F22</f>
        <v>0</v>
      </c>
      <c r="G27" s="47">
        <f>VII!G22</f>
        <v>0</v>
      </c>
      <c r="H27" s="47">
        <f>VII!H22</f>
        <v>0</v>
      </c>
      <c r="I27" s="47">
        <f>VII!I22</f>
        <v>0</v>
      </c>
      <c r="J27" s="47">
        <f>VII!J22</f>
        <v>0</v>
      </c>
      <c r="K27" s="47">
        <f>VII!K22</f>
        <v>0</v>
      </c>
      <c r="L27" s="47">
        <f>VII!L22</f>
        <v>0</v>
      </c>
      <c r="M27" s="47">
        <f>VII!M22</f>
        <v>0</v>
      </c>
      <c r="N27" s="47">
        <f>VII!N22</f>
        <v>0</v>
      </c>
      <c r="O27" s="147">
        <f>VII!O22</f>
        <v>0</v>
      </c>
      <c r="P27" s="33"/>
      <c r="Q27" s="33"/>
      <c r="R27" s="33"/>
    </row>
    <row r="28" spans="2:19" ht="19.5" customHeight="1" x14ac:dyDescent="0.25">
      <c r="B28" s="51" t="s">
        <v>101</v>
      </c>
      <c r="C28" s="49" t="s">
        <v>115</v>
      </c>
      <c r="D28" s="47">
        <f>VII!D23</f>
        <v>0</v>
      </c>
      <c r="E28" s="47">
        <f>VII!E23</f>
        <v>0</v>
      </c>
      <c r="F28" s="47">
        <f>VII!F23</f>
        <v>0</v>
      </c>
      <c r="G28" s="47">
        <f>VII!G23</f>
        <v>0</v>
      </c>
      <c r="H28" s="47">
        <f>VII!H23</f>
        <v>0</v>
      </c>
      <c r="I28" s="47">
        <f>VII!I23</f>
        <v>0</v>
      </c>
      <c r="J28" s="47">
        <f>VII!J23</f>
        <v>0</v>
      </c>
      <c r="K28" s="47">
        <f>VII!K23</f>
        <v>0</v>
      </c>
      <c r="L28" s="47">
        <f>VII!L23</f>
        <v>0</v>
      </c>
      <c r="M28" s="47">
        <f>VII!M23</f>
        <v>0</v>
      </c>
      <c r="N28" s="47">
        <f>VII!N23</f>
        <v>0</v>
      </c>
      <c r="O28" s="147">
        <f>VII!O23</f>
        <v>0</v>
      </c>
      <c r="P28" s="33"/>
      <c r="Q28" s="33"/>
      <c r="R28" s="33"/>
    </row>
    <row r="29" spans="2:19" ht="19.5" customHeight="1" thickBot="1" x14ac:dyDescent="0.3">
      <c r="B29" s="52" t="s">
        <v>102</v>
      </c>
      <c r="C29" s="53" t="s">
        <v>116</v>
      </c>
      <c r="D29" s="54">
        <f>VII!D25</f>
        <v>0</v>
      </c>
      <c r="E29" s="54">
        <f>VII!E25</f>
        <v>0</v>
      </c>
      <c r="F29" s="54">
        <f>VII!F25</f>
        <v>0</v>
      </c>
      <c r="G29" s="54">
        <f>VII!G25</f>
        <v>0</v>
      </c>
      <c r="H29" s="54">
        <f>VII!H25</f>
        <v>0</v>
      </c>
      <c r="I29" s="54">
        <f>VII!I25</f>
        <v>0</v>
      </c>
      <c r="J29" s="54">
        <f>VII!J25</f>
        <v>0</v>
      </c>
      <c r="K29" s="54">
        <f>VII!K25</f>
        <v>0</v>
      </c>
      <c r="L29" s="54">
        <f>VII!L25</f>
        <v>0</v>
      </c>
      <c r="M29" s="54">
        <f>VII!M25</f>
        <v>0</v>
      </c>
      <c r="N29" s="54">
        <f>VII!N25</f>
        <v>0</v>
      </c>
      <c r="O29" s="148">
        <f>VII!O25</f>
        <v>0</v>
      </c>
      <c r="P29" s="33"/>
      <c r="Q29" s="33"/>
      <c r="R29" s="33"/>
    </row>
    <row r="30" spans="2:19" ht="17.25" customHeight="1" x14ac:dyDescent="0.25">
      <c r="P30" s="33"/>
      <c r="Q30" s="33"/>
      <c r="R30" s="33"/>
    </row>
    <row r="31" spans="2:19" ht="3" customHeight="1" x14ac:dyDescent="0.25"/>
    <row r="32" spans="2:19" ht="18" customHeight="1" x14ac:dyDescent="0.25">
      <c r="C32" s="4"/>
      <c r="D32" s="1" t="s">
        <v>390</v>
      </c>
      <c r="E32" s="1135"/>
      <c r="F32" s="1135"/>
      <c r="G32" s="1135"/>
      <c r="H32" s="1135"/>
      <c r="I32" s="1136">
        <f>INSTRUKCIJA!D17</f>
        <v>0</v>
      </c>
      <c r="J32" s="1136"/>
      <c r="K32" s="1136"/>
      <c r="L32" s="1136"/>
      <c r="S32" s="5"/>
    </row>
    <row r="33" spans="2:19" ht="18" customHeight="1" x14ac:dyDescent="0.25">
      <c r="C33" s="4"/>
      <c r="E33" s="1133" t="s">
        <v>224</v>
      </c>
      <c r="F33" s="1133"/>
      <c r="G33" s="1133"/>
      <c r="H33" s="1133"/>
      <c r="I33" s="1134" t="s">
        <v>225</v>
      </c>
      <c r="J33" s="1134"/>
      <c r="K33" s="1134"/>
      <c r="L33" s="1134"/>
      <c r="S33" s="5"/>
    </row>
    <row r="34" spans="2:19" ht="18" customHeight="1" x14ac:dyDescent="0.25">
      <c r="C34" s="4"/>
      <c r="D34" s="1" t="s">
        <v>226</v>
      </c>
      <c r="E34" s="1137"/>
      <c r="F34" s="1137"/>
      <c r="G34" s="1137"/>
      <c r="H34" s="1137"/>
      <c r="I34" s="1136">
        <f>INSTRUKCIJA!D18</f>
        <v>0</v>
      </c>
      <c r="J34" s="1136"/>
      <c r="K34" s="1136"/>
      <c r="L34" s="1136"/>
    </row>
    <row r="35" spans="2:19" ht="18" customHeight="1" x14ac:dyDescent="0.25">
      <c r="C35" s="4"/>
      <c r="E35" s="1133" t="s">
        <v>224</v>
      </c>
      <c r="F35" s="1133"/>
      <c r="G35" s="1133"/>
      <c r="H35" s="1133"/>
      <c r="I35" s="1134" t="s">
        <v>225</v>
      </c>
      <c r="J35" s="1134"/>
      <c r="K35" s="1134"/>
      <c r="L35" s="1134"/>
    </row>
    <row r="36" spans="2:19" ht="18" customHeight="1" x14ac:dyDescent="0.25"/>
    <row r="37" spans="2:19" ht="18" customHeight="1" x14ac:dyDescent="0.25"/>
    <row r="38" spans="2:19" ht="37.5" customHeight="1" thickBot="1" x14ac:dyDescent="0.3"/>
    <row r="39" spans="2:19" ht="18.75" customHeight="1" x14ac:dyDescent="0.25">
      <c r="B39" s="1143" t="s">
        <v>45</v>
      </c>
      <c r="C39" s="1145" t="s">
        <v>83</v>
      </c>
      <c r="D39" s="1147" t="s">
        <v>96</v>
      </c>
      <c r="E39" s="806" t="s">
        <v>95</v>
      </c>
      <c r="F39" s="806" t="s">
        <v>84</v>
      </c>
      <c r="G39" s="1140" t="s">
        <v>85</v>
      </c>
      <c r="H39" s="1140"/>
      <c r="I39" s="1140"/>
      <c r="J39" s="1140"/>
      <c r="K39" s="1140"/>
      <c r="L39" s="1140"/>
      <c r="M39" s="1140"/>
      <c r="N39" s="1141" t="s">
        <v>92</v>
      </c>
      <c r="O39" s="1138" t="s">
        <v>93</v>
      </c>
    </row>
    <row r="40" spans="2:19" ht="93" customHeight="1" thickBot="1" x14ac:dyDescent="0.3">
      <c r="B40" s="1144"/>
      <c r="C40" s="1146"/>
      <c r="D40" s="1148"/>
      <c r="E40" s="1149"/>
      <c r="F40" s="1149"/>
      <c r="G40" s="164" t="s">
        <v>94</v>
      </c>
      <c r="H40" s="164" t="s">
        <v>86</v>
      </c>
      <c r="I40" s="164" t="s">
        <v>87</v>
      </c>
      <c r="J40" s="164" t="s">
        <v>88</v>
      </c>
      <c r="K40" s="164" t="s">
        <v>89</v>
      </c>
      <c r="L40" s="164" t="s">
        <v>90</v>
      </c>
      <c r="M40" s="164" t="s">
        <v>91</v>
      </c>
      <c r="N40" s="1142"/>
      <c r="O40" s="1139"/>
      <c r="P40" s="39"/>
      <c r="Q40" s="39"/>
      <c r="R40" s="39"/>
    </row>
    <row r="41" spans="2:19" ht="18" customHeight="1" thickBot="1" x14ac:dyDescent="0.3">
      <c r="B41" s="41" t="s">
        <v>6</v>
      </c>
      <c r="C41" s="6" t="s">
        <v>7</v>
      </c>
      <c r="D41" s="42">
        <v>1</v>
      </c>
      <c r="E41" s="43">
        <v>2</v>
      </c>
      <c r="F41" s="43">
        <v>3</v>
      </c>
      <c r="G41" s="43">
        <v>4</v>
      </c>
      <c r="H41" s="43">
        <v>5</v>
      </c>
      <c r="I41" s="43">
        <v>6</v>
      </c>
      <c r="J41" s="43">
        <v>7</v>
      </c>
      <c r="K41" s="43">
        <v>8</v>
      </c>
      <c r="L41" s="43">
        <v>9</v>
      </c>
      <c r="M41" s="43">
        <v>10</v>
      </c>
      <c r="N41" s="43">
        <v>11</v>
      </c>
      <c r="O41" s="44">
        <v>12</v>
      </c>
      <c r="P41" s="35"/>
      <c r="Q41" s="35"/>
      <c r="R41" s="35"/>
    </row>
    <row r="42" spans="2:19" ht="24" customHeight="1" x14ac:dyDescent="0.25">
      <c r="B42" s="51" t="s">
        <v>230</v>
      </c>
      <c r="C42" s="49" t="s">
        <v>117</v>
      </c>
      <c r="D42" s="55">
        <f>VII!D27</f>
        <v>0</v>
      </c>
      <c r="E42" s="55">
        <f>VII!E27</f>
        <v>0</v>
      </c>
      <c r="F42" s="55">
        <f>VII!F27</f>
        <v>0</v>
      </c>
      <c r="G42" s="55">
        <f>VII!G27</f>
        <v>0</v>
      </c>
      <c r="H42" s="55">
        <f>VII!H27</f>
        <v>0</v>
      </c>
      <c r="I42" s="55">
        <f>VII!I27</f>
        <v>0</v>
      </c>
      <c r="J42" s="55">
        <f>VII!J27</f>
        <v>0</v>
      </c>
      <c r="K42" s="55">
        <f>VII!K27</f>
        <v>0</v>
      </c>
      <c r="L42" s="55">
        <f>VII!L27</f>
        <v>0</v>
      </c>
      <c r="M42" s="55">
        <f>VII!M27</f>
        <v>0</v>
      </c>
      <c r="N42" s="55">
        <f>VII!N27</f>
        <v>0</v>
      </c>
      <c r="O42" s="150">
        <f>VII!O27</f>
        <v>0</v>
      </c>
      <c r="P42" s="39"/>
      <c r="Q42" s="39"/>
      <c r="R42" s="39"/>
    </row>
    <row r="43" spans="2:19" ht="24" customHeight="1" x14ac:dyDescent="0.25">
      <c r="B43" s="51" t="s">
        <v>231</v>
      </c>
      <c r="C43" s="49" t="s">
        <v>118</v>
      </c>
      <c r="D43" s="55">
        <f>VII!D28</f>
        <v>0</v>
      </c>
      <c r="E43" s="56">
        <f>VII!E28</f>
        <v>0</v>
      </c>
      <c r="F43" s="56">
        <f>VII!F28</f>
        <v>0</v>
      </c>
      <c r="G43" s="56">
        <f>VII!G28</f>
        <v>0</v>
      </c>
      <c r="H43" s="56">
        <f>VII!H28</f>
        <v>0</v>
      </c>
      <c r="I43" s="56">
        <f>VII!I28</f>
        <v>0</v>
      </c>
      <c r="J43" s="56">
        <f>VII!J28</f>
        <v>0</v>
      </c>
      <c r="K43" s="56">
        <f>VII!K28</f>
        <v>0</v>
      </c>
      <c r="L43" s="56">
        <f>VII!L28</f>
        <v>0</v>
      </c>
      <c r="M43" s="56">
        <f>VII!M28</f>
        <v>0</v>
      </c>
      <c r="N43" s="56">
        <f>VII!N28</f>
        <v>0</v>
      </c>
      <c r="O43" s="150">
        <f>VII!O28</f>
        <v>0</v>
      </c>
      <c r="P43" s="35"/>
      <c r="Q43" s="35"/>
      <c r="R43" s="35"/>
    </row>
    <row r="44" spans="2:19" ht="24" customHeight="1" x14ac:dyDescent="0.25">
      <c r="B44" s="51" t="s">
        <v>103</v>
      </c>
      <c r="C44" s="49" t="s">
        <v>119</v>
      </c>
      <c r="D44" s="55">
        <f>VII!D29</f>
        <v>0</v>
      </c>
      <c r="E44" s="56">
        <f>VII!E29</f>
        <v>0</v>
      </c>
      <c r="F44" s="56">
        <f>VII!F29</f>
        <v>0</v>
      </c>
      <c r="G44" s="56">
        <f>VII!G29</f>
        <v>0</v>
      </c>
      <c r="H44" s="56">
        <f>VII!H29</f>
        <v>0</v>
      </c>
      <c r="I44" s="56">
        <f>VII!I29</f>
        <v>0</v>
      </c>
      <c r="J44" s="56">
        <f>VII!J29</f>
        <v>0</v>
      </c>
      <c r="K44" s="56">
        <f>VII!K29</f>
        <v>0</v>
      </c>
      <c r="L44" s="56">
        <f>VII!L29</f>
        <v>0</v>
      </c>
      <c r="M44" s="56">
        <f>VII!M29</f>
        <v>0</v>
      </c>
      <c r="N44" s="56">
        <f>VII!N29</f>
        <v>0</v>
      </c>
      <c r="O44" s="150">
        <f>VII!O29</f>
        <v>0</v>
      </c>
    </row>
    <row r="45" spans="2:19" ht="24" customHeight="1" x14ac:dyDescent="0.25">
      <c r="B45" s="51" t="s">
        <v>104</v>
      </c>
      <c r="C45" s="49" t="s">
        <v>120</v>
      </c>
      <c r="D45" s="55">
        <f>VII!D30</f>
        <v>0</v>
      </c>
      <c r="E45" s="56">
        <f>VII!E30</f>
        <v>0</v>
      </c>
      <c r="F45" s="56">
        <f>VII!F30</f>
        <v>0</v>
      </c>
      <c r="G45" s="56">
        <f>VII!G30</f>
        <v>0</v>
      </c>
      <c r="H45" s="56">
        <f>VII!H30</f>
        <v>0</v>
      </c>
      <c r="I45" s="56">
        <f>VII!I30</f>
        <v>0</v>
      </c>
      <c r="J45" s="56">
        <f>VII!J30</f>
        <v>0</v>
      </c>
      <c r="K45" s="56">
        <f>VII!K30</f>
        <v>0</v>
      </c>
      <c r="L45" s="56">
        <f>VII!L30</f>
        <v>0</v>
      </c>
      <c r="M45" s="56">
        <f>VII!M30</f>
        <v>0</v>
      </c>
      <c r="N45" s="56">
        <f>VII!N30</f>
        <v>0</v>
      </c>
      <c r="O45" s="150">
        <f>VII!O30</f>
        <v>0</v>
      </c>
    </row>
    <row r="46" spans="2:19" ht="24" customHeight="1" x14ac:dyDescent="0.25">
      <c r="B46" s="51" t="s">
        <v>105</v>
      </c>
      <c r="C46" s="49" t="s">
        <v>121</v>
      </c>
      <c r="D46" s="50"/>
      <c r="E46" s="56">
        <f>VII!E32</f>
        <v>0</v>
      </c>
      <c r="F46" s="50"/>
      <c r="G46" s="56">
        <f>VII!G32</f>
        <v>0</v>
      </c>
      <c r="H46" s="56">
        <f>VII!H32</f>
        <v>0</v>
      </c>
      <c r="I46" s="56">
        <f>VII!I32</f>
        <v>0</v>
      </c>
      <c r="J46" s="56">
        <f>VII!J32</f>
        <v>0</v>
      </c>
      <c r="K46" s="56">
        <f>VII!K32</f>
        <v>0</v>
      </c>
      <c r="L46" s="56">
        <f>VII!L32</f>
        <v>0</v>
      </c>
      <c r="M46" s="56">
        <f>VII!M32</f>
        <v>0</v>
      </c>
      <c r="N46" s="56">
        <f>VII!N32</f>
        <v>0</v>
      </c>
      <c r="O46" s="150">
        <f>VII!O32</f>
        <v>0</v>
      </c>
    </row>
    <row r="47" spans="2:19" ht="24" customHeight="1" x14ac:dyDescent="0.25">
      <c r="B47" s="51" t="s">
        <v>106</v>
      </c>
      <c r="C47" s="49" t="s">
        <v>122</v>
      </c>
      <c r="D47" s="50"/>
      <c r="E47" s="56">
        <f>VII!E35</f>
        <v>0</v>
      </c>
      <c r="F47" s="50"/>
      <c r="G47" s="56">
        <f>VII!G35</f>
        <v>0</v>
      </c>
      <c r="H47" s="56">
        <f>VII!H35</f>
        <v>0</v>
      </c>
      <c r="I47" s="56">
        <f>VII!I35</f>
        <v>0</v>
      </c>
      <c r="J47" s="56">
        <f>VII!J35</f>
        <v>0</v>
      </c>
      <c r="K47" s="56">
        <f>VII!K35</f>
        <v>0</v>
      </c>
      <c r="L47" s="56">
        <f>VII!L35</f>
        <v>0</v>
      </c>
      <c r="M47" s="56">
        <f>VII!M35</f>
        <v>0</v>
      </c>
      <c r="N47" s="56">
        <f>VII!N35</f>
        <v>0</v>
      </c>
      <c r="O47" s="150">
        <f>VII!O35</f>
        <v>0</v>
      </c>
    </row>
    <row r="48" spans="2:19" ht="24" customHeight="1" x14ac:dyDescent="0.25">
      <c r="B48" s="51" t="s">
        <v>61</v>
      </c>
      <c r="C48" s="49" t="s">
        <v>123</v>
      </c>
      <c r="D48" s="55">
        <f>VII!D36</f>
        <v>0</v>
      </c>
      <c r="E48" s="50"/>
      <c r="F48" s="50"/>
      <c r="G48" s="56">
        <f>VII!G36</f>
        <v>0</v>
      </c>
      <c r="H48" s="56">
        <f>VII!H36</f>
        <v>0</v>
      </c>
      <c r="I48" s="56">
        <f>VII!I36</f>
        <v>0</v>
      </c>
      <c r="J48" s="56">
        <f>VII!J36</f>
        <v>0</v>
      </c>
      <c r="K48" s="56">
        <f>VII!K36</f>
        <v>0</v>
      </c>
      <c r="L48" s="56">
        <f>VII!L36</f>
        <v>0</v>
      </c>
      <c r="M48" s="56">
        <f>VII!M36</f>
        <v>0</v>
      </c>
      <c r="N48" s="56">
        <f>VII!N36</f>
        <v>0</v>
      </c>
      <c r="O48" s="150">
        <f>VII!O36</f>
        <v>0</v>
      </c>
    </row>
    <row r="49" spans="2:16" ht="24" customHeight="1" x14ac:dyDescent="0.25">
      <c r="B49" s="51" t="s">
        <v>62</v>
      </c>
      <c r="C49" s="49" t="s">
        <v>124</v>
      </c>
      <c r="D49" s="55">
        <f>VII!D37</f>
        <v>0</v>
      </c>
      <c r="E49" s="50"/>
      <c r="F49" s="50"/>
      <c r="G49" s="56">
        <f>VII!G37</f>
        <v>0</v>
      </c>
      <c r="H49" s="56">
        <f>VII!H37</f>
        <v>0</v>
      </c>
      <c r="I49" s="56">
        <f>VII!I37</f>
        <v>0</v>
      </c>
      <c r="J49" s="56">
        <f>VII!J37</f>
        <v>0</v>
      </c>
      <c r="K49" s="56">
        <f>VII!K37</f>
        <v>0</v>
      </c>
      <c r="L49" s="56">
        <f>VII!L37</f>
        <v>0</v>
      </c>
      <c r="M49" s="56">
        <f>VII!M37</f>
        <v>0</v>
      </c>
      <c r="N49" s="56">
        <f>VII!N37</f>
        <v>0</v>
      </c>
      <c r="O49" s="150">
        <f>VII!O37</f>
        <v>0</v>
      </c>
    </row>
    <row r="50" spans="2:16" ht="24" customHeight="1" x14ac:dyDescent="0.25">
      <c r="B50" s="51" t="s">
        <v>63</v>
      </c>
      <c r="C50" s="49" t="s">
        <v>125</v>
      </c>
      <c r="D50" s="55">
        <f>VII!D38</f>
        <v>0</v>
      </c>
      <c r="E50" s="56">
        <f>VII!E38</f>
        <v>0</v>
      </c>
      <c r="F50" s="56">
        <f>VII!F38</f>
        <v>0</v>
      </c>
      <c r="G50" s="56">
        <f>VII!G38</f>
        <v>0</v>
      </c>
      <c r="H50" s="56">
        <f>VII!H38</f>
        <v>0</v>
      </c>
      <c r="I50" s="56">
        <f>VII!I38</f>
        <v>0</v>
      </c>
      <c r="J50" s="56">
        <f>VII!J38</f>
        <v>0</v>
      </c>
      <c r="K50" s="56">
        <f>VII!K38</f>
        <v>0</v>
      </c>
      <c r="L50" s="56">
        <f>VII!L38</f>
        <v>0</v>
      </c>
      <c r="M50" s="56">
        <f>VII!M38</f>
        <v>0</v>
      </c>
      <c r="N50" s="56">
        <f>VII!N38</f>
        <v>0</v>
      </c>
      <c r="O50" s="150">
        <f>VII!O38</f>
        <v>0</v>
      </c>
    </row>
    <row r="51" spans="2:16" ht="24" customHeight="1" x14ac:dyDescent="0.25">
      <c r="B51" s="51" t="s">
        <v>107</v>
      </c>
      <c r="C51" s="49" t="s">
        <v>126</v>
      </c>
      <c r="D51" s="50"/>
      <c r="E51" s="50"/>
      <c r="F51" s="50"/>
      <c r="G51" s="56">
        <f>VII!G39</f>
        <v>0</v>
      </c>
      <c r="H51" s="56">
        <f>VII!H39</f>
        <v>0</v>
      </c>
      <c r="I51" s="56">
        <f>VII!I39</f>
        <v>0</v>
      </c>
      <c r="J51" s="56">
        <f>VII!J39</f>
        <v>0</v>
      </c>
      <c r="K51" s="56">
        <f>VII!K39</f>
        <v>0</v>
      </c>
      <c r="L51" s="56">
        <f>VII!L39</f>
        <v>0</v>
      </c>
      <c r="M51" s="56">
        <f>VII!M39</f>
        <v>0</v>
      </c>
      <c r="N51" s="56">
        <f>VII!N39</f>
        <v>0</v>
      </c>
      <c r="O51" s="150">
        <f>VII!O39</f>
        <v>0</v>
      </c>
    </row>
    <row r="52" spans="2:16" ht="24" customHeight="1" thickBot="1" x14ac:dyDescent="0.3">
      <c r="B52" s="57" t="s">
        <v>108</v>
      </c>
      <c r="C52" s="58" t="s">
        <v>127</v>
      </c>
      <c r="D52" s="59"/>
      <c r="E52" s="59"/>
      <c r="F52" s="59"/>
      <c r="G52" s="60">
        <f>VII!G40</f>
        <v>0</v>
      </c>
      <c r="H52" s="60">
        <f>VII!H40</f>
        <v>0</v>
      </c>
      <c r="I52" s="60">
        <f>VII!I40</f>
        <v>0</v>
      </c>
      <c r="J52" s="60">
        <f>VII!J40</f>
        <v>0</v>
      </c>
      <c r="K52" s="60">
        <f>VII!K40</f>
        <v>0</v>
      </c>
      <c r="L52" s="60">
        <f>VII!L40</f>
        <v>0</v>
      </c>
      <c r="M52" s="60">
        <f>VII!M40</f>
        <v>0</v>
      </c>
      <c r="N52" s="60">
        <f>VII!N40</f>
        <v>0</v>
      </c>
      <c r="O52" s="151">
        <f>VII!O40</f>
        <v>0</v>
      </c>
    </row>
    <row r="53" spans="2:16" ht="24" customHeight="1" thickBot="1" x14ac:dyDescent="0.3">
      <c r="B53" s="16" t="s">
        <v>109</v>
      </c>
      <c r="C53" s="61" t="s">
        <v>128</v>
      </c>
      <c r="D53" s="62">
        <f>VII!D41</f>
        <v>0</v>
      </c>
      <c r="E53" s="63"/>
      <c r="F53" s="63"/>
      <c r="G53" s="64">
        <f>VII!G41</f>
        <v>0</v>
      </c>
      <c r="H53" s="64">
        <f>VII!H41</f>
        <v>0</v>
      </c>
      <c r="I53" s="64">
        <f>VII!I41</f>
        <v>0</v>
      </c>
      <c r="J53" s="64">
        <f>VII!J41</f>
        <v>0</v>
      </c>
      <c r="K53" s="64">
        <f>VII!K41</f>
        <v>0</v>
      </c>
      <c r="L53" s="64">
        <f>VII!L41</f>
        <v>0</v>
      </c>
      <c r="M53" s="64">
        <f>VII!M41</f>
        <v>0</v>
      </c>
      <c r="N53" s="64">
        <f>VII!N41</f>
        <v>0</v>
      </c>
      <c r="O53" s="65"/>
    </row>
    <row r="54" spans="2:16" ht="51.75" customHeight="1" x14ac:dyDescent="0.25"/>
    <row r="55" spans="2:16" ht="17.25" customHeight="1" x14ac:dyDescent="0.25">
      <c r="B55" s="1" t="s">
        <v>223</v>
      </c>
      <c r="C55" s="4"/>
      <c r="E55" s="1135"/>
      <c r="F55" s="1135"/>
      <c r="G55" s="1135"/>
      <c r="H55" s="1135"/>
      <c r="I55" s="36"/>
      <c r="J55" s="36"/>
      <c r="K55" s="36"/>
      <c r="M55" s="1136">
        <f>INSTRUKCIJA!D17</f>
        <v>0</v>
      </c>
      <c r="N55" s="1136"/>
      <c r="O55" s="1136"/>
      <c r="P55" s="1136"/>
    </row>
    <row r="56" spans="2:16" ht="17.25" customHeight="1" x14ac:dyDescent="0.25">
      <c r="C56" s="4"/>
      <c r="E56" s="1133" t="s">
        <v>224</v>
      </c>
      <c r="F56" s="1133"/>
      <c r="G56" s="1133"/>
      <c r="H56" s="1133"/>
      <c r="I56" s="35"/>
      <c r="J56" s="35"/>
      <c r="K56" s="35"/>
      <c r="M56" s="1134" t="s">
        <v>225</v>
      </c>
      <c r="N56" s="1134"/>
      <c r="O56" s="1134"/>
      <c r="P56" s="1134"/>
    </row>
    <row r="57" spans="2:16" ht="17.25" customHeight="1" x14ac:dyDescent="0.25">
      <c r="C57" s="4"/>
      <c r="E57" s="159"/>
      <c r="F57" s="159"/>
      <c r="G57" s="159"/>
      <c r="H57" s="159"/>
      <c r="I57" s="35"/>
      <c r="J57" s="35"/>
      <c r="K57" s="35"/>
      <c r="M57" s="159"/>
      <c r="N57" s="159"/>
      <c r="O57" s="159"/>
      <c r="P57" s="159"/>
    </row>
    <row r="58" spans="2:16" ht="17.25" customHeight="1" x14ac:dyDescent="0.25">
      <c r="B58" s="1" t="s">
        <v>226</v>
      </c>
      <c r="C58" s="4"/>
      <c r="E58" s="1137"/>
      <c r="F58" s="1137"/>
      <c r="G58" s="1137"/>
      <c r="H58" s="1137"/>
      <c r="M58" s="1136">
        <f>INSTRUKCIJA!D18</f>
        <v>0</v>
      </c>
      <c r="N58" s="1136"/>
      <c r="O58" s="1136"/>
      <c r="P58" s="1136"/>
    </row>
    <row r="59" spans="2:16" ht="18" customHeight="1" x14ac:dyDescent="0.25">
      <c r="C59" s="4"/>
      <c r="E59" s="1133" t="s">
        <v>224</v>
      </c>
      <c r="F59" s="1133"/>
      <c r="G59" s="1133"/>
      <c r="H59" s="1133"/>
      <c r="I59" s="35"/>
      <c r="J59" s="35"/>
      <c r="K59" s="35"/>
      <c r="M59" s="1134" t="s">
        <v>225</v>
      </c>
      <c r="N59" s="1134"/>
      <c r="O59" s="1134"/>
      <c r="P59" s="1134"/>
    </row>
    <row r="60" spans="2:16" ht="18" customHeight="1" x14ac:dyDescent="0.25"/>
    <row r="61" spans="2:16" ht="18" customHeight="1" x14ac:dyDescent="0.25"/>
    <row r="62" spans="2:16" ht="18" customHeight="1" x14ac:dyDescent="0.25"/>
    <row r="63" spans="2:16" ht="18" customHeight="1" x14ac:dyDescent="0.25"/>
    <row r="64" spans="2:16"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sheetData>
  <sheetProtection selectLockedCells="1"/>
  <mergeCells count="46">
    <mergeCell ref="E33:H33"/>
    <mergeCell ref="I33:L33"/>
    <mergeCell ref="E34:H34"/>
    <mergeCell ref="D2:L2"/>
    <mergeCell ref="M3:Q3"/>
    <mergeCell ref="M2:Q2"/>
    <mergeCell ref="H10:I10"/>
    <mergeCell ref="D4:F4"/>
    <mergeCell ref="D5:L5"/>
    <mergeCell ref="M1:Q1"/>
    <mergeCell ref="B11:B12"/>
    <mergeCell ref="O11:O12"/>
    <mergeCell ref="D6:M6"/>
    <mergeCell ref="D7:M7"/>
    <mergeCell ref="D8:M8"/>
    <mergeCell ref="B1:B3"/>
    <mergeCell ref="C11:C12"/>
    <mergeCell ref="D11:D12"/>
    <mergeCell ref="G9:I9"/>
    <mergeCell ref="D3:L3"/>
    <mergeCell ref="G4:L4"/>
    <mergeCell ref="E11:E12"/>
    <mergeCell ref="F11:F12"/>
    <mergeCell ref="G11:M11"/>
    <mergeCell ref="N11:N12"/>
    <mergeCell ref="B39:B40"/>
    <mergeCell ref="C39:C40"/>
    <mergeCell ref="D39:D40"/>
    <mergeCell ref="E39:E40"/>
    <mergeCell ref="F39:F40"/>
    <mergeCell ref="E35:H35"/>
    <mergeCell ref="I35:L35"/>
    <mergeCell ref="E32:H32"/>
    <mergeCell ref="M59:P59"/>
    <mergeCell ref="M58:P58"/>
    <mergeCell ref="M56:P56"/>
    <mergeCell ref="M55:P55"/>
    <mergeCell ref="E59:H59"/>
    <mergeCell ref="E58:H58"/>
    <mergeCell ref="E55:H55"/>
    <mergeCell ref="O39:O40"/>
    <mergeCell ref="E56:H56"/>
    <mergeCell ref="I34:L34"/>
    <mergeCell ref="G39:M39"/>
    <mergeCell ref="N39:N40"/>
    <mergeCell ref="I32:L32"/>
  </mergeCells>
  <conditionalFormatting sqref="D46:D47 F46:F49 E48:E49 D51:D52 E51:F53 O53">
    <cfRule type="notContainsBlanks" dxfId="2" priority="38">
      <formula>LEN(TRIM(D46))&gt;0</formula>
    </cfRule>
  </conditionalFormatting>
  <pageMargins left="0.15748031496062992" right="0.11811023622047245" top="0.43307086614173229" bottom="0.23622047244094491" header="0.31496062992125984" footer="0.31496062992125984"/>
  <pageSetup paperSize="9" scale="75" orientation="landscape" r:id="rId1"/>
  <ignoredErrors>
    <ignoredError sqref="C14:C29" numberStoredAsText="1"/>
    <ignoredError sqref="D42:O52" unlockedFormula="1"/>
    <ignoredError sqref="D14:O29" numberStoredAsText="1" unlockedFormula="1"/>
  </ignoredError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tabColor theme="4"/>
  </sheetPr>
  <dimension ref="B1:S87"/>
  <sheetViews>
    <sheetView topLeftCell="A10" zoomScale="85" zoomScaleNormal="85" workbookViewId="0">
      <selection activeCell="B7" sqref="B7:M7"/>
    </sheetView>
  </sheetViews>
  <sheetFormatPr defaultColWidth="9.140625" defaultRowHeight="30" customHeight="1" x14ac:dyDescent="0.25"/>
  <cols>
    <col min="1" max="1" width="8.140625" style="1" customWidth="1"/>
    <col min="2" max="2" width="39.5703125" style="1" customWidth="1"/>
    <col min="3" max="3" width="6.7109375" style="1" customWidth="1"/>
    <col min="4" max="4" width="11.85546875" style="1" customWidth="1"/>
    <col min="5" max="5" width="12" style="1" customWidth="1"/>
    <col min="6" max="6" width="18.5703125" style="1" customWidth="1"/>
    <col min="7" max="7" width="13" style="1" customWidth="1"/>
    <col min="8" max="8" width="10" style="1" customWidth="1"/>
    <col min="9" max="9" width="12.28515625" style="1" customWidth="1"/>
    <col min="10" max="11" width="11.85546875" style="1" customWidth="1"/>
    <col min="12" max="12" width="13.42578125" style="1" customWidth="1"/>
    <col min="13" max="13" width="12.42578125" style="1" customWidth="1"/>
    <col min="14" max="14" width="10.85546875" style="1" customWidth="1"/>
    <col min="15" max="15" width="10.140625" style="1" customWidth="1"/>
    <col min="16" max="16" width="9.140625" style="1"/>
    <col min="17" max="17" width="10.85546875" style="1" customWidth="1"/>
    <col min="18" max="18" width="10.42578125" style="1" customWidth="1"/>
    <col min="19" max="16384" width="9.140625" style="1"/>
  </cols>
  <sheetData>
    <row r="1" spans="2:18" ht="17.25" customHeight="1" x14ac:dyDescent="0.25">
      <c r="B1" s="1151" t="s">
        <v>395</v>
      </c>
      <c r="C1" s="2"/>
      <c r="D1" s="2"/>
      <c r="E1" s="2"/>
      <c r="F1" s="2"/>
      <c r="G1" s="2"/>
      <c r="H1" s="2"/>
      <c r="I1" s="2"/>
      <c r="J1" s="2"/>
      <c r="K1" s="1150" t="s">
        <v>261</v>
      </c>
      <c r="L1" s="1150"/>
      <c r="M1" s="1150"/>
      <c r="N1" s="1150"/>
      <c r="O1" s="37"/>
      <c r="P1" s="37"/>
      <c r="Q1" s="37"/>
    </row>
    <row r="2" spans="2:18" ht="18" customHeight="1" x14ac:dyDescent="0.25">
      <c r="B2" s="1152"/>
      <c r="C2" s="2"/>
      <c r="D2" s="1154">
        <f>INSTRUKCIJA!D15</f>
        <v>0</v>
      </c>
      <c r="E2" s="1154"/>
      <c r="F2" s="1154"/>
      <c r="G2" s="1154"/>
      <c r="H2" s="1154"/>
      <c r="I2" s="1154"/>
      <c r="J2" s="1154"/>
      <c r="K2" s="1150" t="s">
        <v>218</v>
      </c>
      <c r="L2" s="1150"/>
      <c r="M2" s="1150"/>
      <c r="N2" s="1150"/>
      <c r="O2" s="37"/>
      <c r="P2" s="37"/>
      <c r="Q2" s="37"/>
      <c r="R2" s="38"/>
    </row>
    <row r="3" spans="2:18" ht="15" customHeight="1" x14ac:dyDescent="0.25">
      <c r="B3" s="1152"/>
      <c r="C3" s="2"/>
      <c r="D3" s="950" t="s">
        <v>219</v>
      </c>
      <c r="E3" s="950"/>
      <c r="F3" s="950"/>
      <c r="G3" s="950"/>
      <c r="H3" s="950"/>
      <c r="I3" s="950"/>
      <c r="J3" s="950"/>
      <c r="K3" s="1150" t="s">
        <v>220</v>
      </c>
      <c r="L3" s="1150"/>
      <c r="M3" s="1150"/>
      <c r="N3" s="1150"/>
      <c r="O3" s="37"/>
      <c r="P3" s="37"/>
      <c r="Q3" s="37"/>
      <c r="R3" s="38"/>
    </row>
    <row r="4" spans="2:18" ht="17.25" customHeight="1" x14ac:dyDescent="0.25">
      <c r="B4" s="2"/>
      <c r="C4" s="2"/>
      <c r="D4" s="1154">
        <f>INSTRUKCIJA!D14</f>
        <v>0</v>
      </c>
      <c r="E4" s="1154"/>
      <c r="F4" s="1154">
        <f>INSTRUKCIJA!D20</f>
        <v>0</v>
      </c>
      <c r="G4" s="1154"/>
      <c r="H4" s="1154"/>
      <c r="I4" s="1154"/>
      <c r="J4" s="1154"/>
      <c r="K4" s="40"/>
      <c r="L4" s="40"/>
      <c r="M4" s="40"/>
      <c r="N4" s="162"/>
      <c r="O4" s="163"/>
      <c r="P4" s="163"/>
      <c r="Q4" s="163"/>
      <c r="R4" s="163"/>
    </row>
    <row r="5" spans="2:18" ht="16.5" customHeight="1" x14ac:dyDescent="0.25">
      <c r="B5" s="182"/>
      <c r="C5" s="2"/>
      <c r="D5" s="950" t="s">
        <v>221</v>
      </c>
      <c r="E5" s="950"/>
      <c r="F5" s="950"/>
      <c r="G5" s="950"/>
      <c r="H5" s="950"/>
      <c r="I5" s="950"/>
      <c r="J5" s="950"/>
      <c r="K5" s="34"/>
      <c r="L5" s="34"/>
      <c r="M5" s="34"/>
      <c r="N5" s="2"/>
      <c r="O5" s="2"/>
      <c r="P5" s="2"/>
      <c r="Q5" s="2"/>
      <c r="R5" s="2"/>
    </row>
    <row r="6" spans="2:18" ht="18.75" customHeight="1" x14ac:dyDescent="0.25">
      <c r="B6" s="957" t="s">
        <v>403</v>
      </c>
      <c r="C6" s="957"/>
      <c r="D6" s="957"/>
      <c r="E6" s="957"/>
      <c r="F6" s="957"/>
      <c r="G6" s="957"/>
      <c r="H6" s="957"/>
      <c r="I6" s="957"/>
      <c r="J6" s="957"/>
      <c r="K6" s="957"/>
      <c r="L6" s="957"/>
      <c r="M6" s="957"/>
      <c r="N6" s="2"/>
      <c r="O6" s="2"/>
      <c r="P6" s="2"/>
      <c r="Q6" s="2"/>
      <c r="R6" s="2"/>
    </row>
    <row r="7" spans="2:18" ht="19.5" customHeight="1" x14ac:dyDescent="0.25">
      <c r="B7" s="957" t="s">
        <v>421</v>
      </c>
      <c r="C7" s="957"/>
      <c r="D7" s="957"/>
      <c r="E7" s="957"/>
      <c r="F7" s="957"/>
      <c r="G7" s="957"/>
      <c r="H7" s="957"/>
      <c r="I7" s="957"/>
      <c r="J7" s="957"/>
      <c r="K7" s="957"/>
      <c r="L7" s="957"/>
      <c r="M7" s="957"/>
      <c r="N7" s="2"/>
      <c r="O7" s="2"/>
      <c r="P7" s="2"/>
      <c r="Q7" s="2"/>
      <c r="R7" s="2"/>
    </row>
    <row r="8" spans="2:18" ht="17.25" customHeight="1" x14ac:dyDescent="0.25">
      <c r="B8" s="958" t="s">
        <v>262</v>
      </c>
      <c r="C8" s="958"/>
      <c r="D8" s="958"/>
      <c r="E8" s="958"/>
      <c r="F8" s="958"/>
      <c r="G8" s="958"/>
      <c r="H8" s="958"/>
      <c r="I8" s="958"/>
      <c r="J8" s="958"/>
      <c r="K8" s="958"/>
      <c r="L8" s="958"/>
      <c r="M8" s="958"/>
      <c r="N8" s="2"/>
      <c r="O8" s="2"/>
      <c r="P8" s="2"/>
      <c r="Q8" s="2"/>
      <c r="R8" s="2"/>
    </row>
    <row r="9" spans="2:18" ht="18" customHeight="1" x14ac:dyDescent="0.25">
      <c r="B9" s="2"/>
      <c r="C9" s="2"/>
      <c r="D9" s="2"/>
      <c r="E9" s="949">
        <f>INSTRUKCIJA!D16</f>
        <v>0</v>
      </c>
      <c r="F9" s="949"/>
      <c r="G9" s="949"/>
      <c r="H9" s="30" t="s">
        <v>253</v>
      </c>
      <c r="I9" s="3"/>
      <c r="L9" s="2"/>
      <c r="M9" s="2"/>
      <c r="N9" s="2"/>
      <c r="O9" s="2"/>
      <c r="P9" s="2"/>
      <c r="Q9" s="2"/>
      <c r="R9" s="2"/>
    </row>
    <row r="10" spans="2:18" ht="18.75" customHeight="1" thickBot="1" x14ac:dyDescent="0.3">
      <c r="B10" s="2"/>
      <c r="C10" s="2"/>
      <c r="D10" s="2"/>
      <c r="E10" s="950" t="s">
        <v>222</v>
      </c>
      <c r="F10" s="950"/>
      <c r="G10" s="950"/>
      <c r="H10" s="950"/>
      <c r="I10" s="950"/>
      <c r="L10" s="2"/>
      <c r="M10" s="2"/>
      <c r="N10" s="2"/>
      <c r="O10" s="2"/>
      <c r="P10" s="2"/>
      <c r="Q10" s="2"/>
      <c r="R10" s="2"/>
    </row>
    <row r="11" spans="2:18" ht="20.25" customHeight="1" x14ac:dyDescent="0.25">
      <c r="B11" s="1168" t="s">
        <v>45</v>
      </c>
      <c r="C11" s="1156" t="s">
        <v>1</v>
      </c>
      <c r="D11" s="1158" t="s">
        <v>130</v>
      </c>
      <c r="E11" s="1160" t="s">
        <v>134</v>
      </c>
      <c r="F11" s="1162" t="s">
        <v>85</v>
      </c>
      <c r="G11" s="1163"/>
      <c r="H11" s="1163"/>
      <c r="I11" s="1163"/>
      <c r="J11" s="1163"/>
      <c r="K11" s="1158"/>
      <c r="L11" s="1164" t="s">
        <v>133</v>
      </c>
      <c r="M11" s="1166" t="s">
        <v>93</v>
      </c>
      <c r="N11" s="67"/>
      <c r="O11" s="67"/>
      <c r="P11" s="33"/>
      <c r="Q11" s="33"/>
      <c r="R11" s="33"/>
    </row>
    <row r="12" spans="2:18" ht="39.75" customHeight="1" thickBot="1" x14ac:dyDescent="0.3">
      <c r="B12" s="1169"/>
      <c r="C12" s="1157"/>
      <c r="D12" s="1159"/>
      <c r="E12" s="1161"/>
      <c r="F12" s="165" t="s">
        <v>131</v>
      </c>
      <c r="G12" s="165" t="s">
        <v>132</v>
      </c>
      <c r="H12" s="165" t="s">
        <v>88</v>
      </c>
      <c r="I12" s="165" t="s">
        <v>89</v>
      </c>
      <c r="J12" s="165" t="s">
        <v>90</v>
      </c>
      <c r="K12" s="165" t="s">
        <v>91</v>
      </c>
      <c r="L12" s="1165"/>
      <c r="M12" s="1167"/>
      <c r="N12" s="66"/>
      <c r="O12" s="67"/>
      <c r="P12" s="33"/>
      <c r="Q12" s="33"/>
      <c r="R12" s="33"/>
    </row>
    <row r="13" spans="2:18" ht="17.25" customHeight="1" thickBot="1" x14ac:dyDescent="0.3">
      <c r="B13" s="78" t="s">
        <v>6</v>
      </c>
      <c r="C13" s="79" t="s">
        <v>7</v>
      </c>
      <c r="D13" s="80">
        <v>1</v>
      </c>
      <c r="E13" s="81">
        <v>2</v>
      </c>
      <c r="F13" s="81">
        <v>3</v>
      </c>
      <c r="G13" s="81">
        <v>4</v>
      </c>
      <c r="H13" s="81">
        <v>5</v>
      </c>
      <c r="I13" s="81">
        <v>6</v>
      </c>
      <c r="J13" s="81">
        <v>7</v>
      </c>
      <c r="K13" s="81">
        <v>8</v>
      </c>
      <c r="L13" s="81">
        <v>9</v>
      </c>
      <c r="M13" s="82">
        <v>10</v>
      </c>
      <c r="N13" s="12"/>
      <c r="O13" s="12"/>
      <c r="P13" s="33"/>
      <c r="Q13" s="33"/>
      <c r="R13" s="33"/>
    </row>
    <row r="14" spans="2:18" ht="17.25" customHeight="1" x14ac:dyDescent="0.25">
      <c r="B14" s="83" t="s">
        <v>135</v>
      </c>
      <c r="C14" s="84">
        <v>10</v>
      </c>
      <c r="D14" s="50"/>
      <c r="E14" s="50"/>
      <c r="F14" s="85">
        <f>VIII!F6</f>
        <v>0</v>
      </c>
      <c r="G14" s="85">
        <f>VIII!G6</f>
        <v>0</v>
      </c>
      <c r="H14" s="85">
        <f>VIII!H6</f>
        <v>0</v>
      </c>
      <c r="I14" s="85">
        <f>VIII!I6</f>
        <v>0</v>
      </c>
      <c r="J14" s="85">
        <f>VIII!J6</f>
        <v>0</v>
      </c>
      <c r="K14" s="85">
        <f>VIII!K6</f>
        <v>0</v>
      </c>
      <c r="L14" s="50"/>
      <c r="M14" s="75"/>
      <c r="N14"/>
      <c r="O14"/>
      <c r="P14" s="33"/>
      <c r="Q14" s="33"/>
      <c r="R14" s="33"/>
    </row>
    <row r="15" spans="2:18" ht="17.25" customHeight="1" x14ac:dyDescent="0.25">
      <c r="B15" s="14" t="s">
        <v>136</v>
      </c>
      <c r="C15" s="86">
        <v>11</v>
      </c>
      <c r="D15" s="87">
        <f>VIII!D7</f>
        <v>0</v>
      </c>
      <c r="E15" s="87">
        <f>VIII!E7</f>
        <v>0</v>
      </c>
      <c r="F15" s="50"/>
      <c r="G15" s="50"/>
      <c r="H15" s="50"/>
      <c r="I15" s="50"/>
      <c r="J15" s="50"/>
      <c r="K15" s="50"/>
      <c r="L15" s="72">
        <f>VIII!L7</f>
        <v>0</v>
      </c>
      <c r="M15" s="152">
        <f>VIII!M7</f>
        <v>0</v>
      </c>
      <c r="N15"/>
      <c r="O15"/>
      <c r="P15" s="33"/>
      <c r="Q15" s="33"/>
      <c r="R15" s="33"/>
    </row>
    <row r="16" spans="2:18" ht="17.25" customHeight="1" x14ac:dyDescent="0.25">
      <c r="B16" s="14" t="s">
        <v>137</v>
      </c>
      <c r="C16" s="86">
        <v>12</v>
      </c>
      <c r="D16" s="87">
        <f>VIII!D8</f>
        <v>0</v>
      </c>
      <c r="E16" s="87">
        <f>VIII!E8</f>
        <v>0</v>
      </c>
      <c r="F16" s="50"/>
      <c r="G16" s="50"/>
      <c r="H16" s="50"/>
      <c r="I16" s="50"/>
      <c r="J16" s="50"/>
      <c r="K16" s="50"/>
      <c r="L16" s="72">
        <f>VIII!L8</f>
        <v>0</v>
      </c>
      <c r="M16" s="152">
        <f>VIII!M8</f>
        <v>0</v>
      </c>
      <c r="N16"/>
      <c r="O16"/>
      <c r="P16" s="33"/>
      <c r="Q16" s="33"/>
      <c r="R16" s="33"/>
    </row>
    <row r="17" spans="2:19" ht="17.25" customHeight="1" x14ac:dyDescent="0.25">
      <c r="B17" s="14" t="s">
        <v>138</v>
      </c>
      <c r="C17" s="86">
        <v>20</v>
      </c>
      <c r="D17" s="50"/>
      <c r="E17" s="50"/>
      <c r="F17" s="72">
        <f>VIII!F9</f>
        <v>0</v>
      </c>
      <c r="G17" s="72">
        <f>VIII!G9</f>
        <v>0</v>
      </c>
      <c r="H17" s="72">
        <f>VIII!H9</f>
        <v>0</v>
      </c>
      <c r="I17" s="72">
        <f>VIII!I9</f>
        <v>0</v>
      </c>
      <c r="J17" s="72">
        <f>VIII!J9</f>
        <v>0</v>
      </c>
      <c r="K17" s="72">
        <f>VIII!K9</f>
        <v>0</v>
      </c>
      <c r="L17" s="50"/>
      <c r="M17" s="153"/>
      <c r="N17"/>
      <c r="O17"/>
      <c r="P17" s="33"/>
      <c r="Q17" s="33"/>
      <c r="R17" s="33"/>
    </row>
    <row r="18" spans="2:19" ht="17.25" customHeight="1" thickBot="1" x14ac:dyDescent="0.3">
      <c r="B18" s="15" t="s">
        <v>139</v>
      </c>
      <c r="C18" s="88">
        <v>21</v>
      </c>
      <c r="D18" s="89">
        <f>VIII!D10</f>
        <v>0</v>
      </c>
      <c r="E18" s="89">
        <f>VIII!E10</f>
        <v>0</v>
      </c>
      <c r="F18" s="50"/>
      <c r="G18" s="50"/>
      <c r="H18" s="50"/>
      <c r="I18" s="50"/>
      <c r="J18" s="50"/>
      <c r="K18" s="50"/>
      <c r="L18" s="73">
        <f>VIII!L10</f>
        <v>0</v>
      </c>
      <c r="M18" s="154">
        <f>VIII!M10</f>
        <v>0</v>
      </c>
      <c r="N18"/>
      <c r="O18"/>
      <c r="P18" s="33"/>
      <c r="Q18" s="33"/>
      <c r="R18" s="33"/>
    </row>
    <row r="19" spans="2:19" ht="17.25" customHeight="1" x14ac:dyDescent="0.25">
      <c r="B19" s="83" t="s">
        <v>140</v>
      </c>
      <c r="C19" s="84">
        <v>30</v>
      </c>
      <c r="D19" s="50"/>
      <c r="E19" s="50"/>
      <c r="F19" s="71">
        <f>VIII!F11</f>
        <v>0</v>
      </c>
      <c r="G19" s="71">
        <f>VIII!G11</f>
        <v>0</v>
      </c>
      <c r="H19" s="71">
        <f>VIII!H11</f>
        <v>0</v>
      </c>
      <c r="I19" s="71">
        <f>VIII!I11</f>
        <v>0</v>
      </c>
      <c r="J19" s="71">
        <f>VIII!J11</f>
        <v>0</v>
      </c>
      <c r="K19" s="71">
        <f>VIII!K11</f>
        <v>0</v>
      </c>
      <c r="L19" s="50"/>
      <c r="M19" s="153"/>
      <c r="N19"/>
      <c r="O19"/>
      <c r="P19" s="33"/>
      <c r="Q19" s="33"/>
      <c r="R19" s="33"/>
    </row>
    <row r="20" spans="2:19" ht="17.25" customHeight="1" thickBot="1" x14ac:dyDescent="0.3">
      <c r="B20" s="15" t="s">
        <v>152</v>
      </c>
      <c r="C20" s="88">
        <v>31</v>
      </c>
      <c r="D20" s="89">
        <f>VIII!D12</f>
        <v>0</v>
      </c>
      <c r="E20" s="89">
        <f>VIII!E12</f>
        <v>0</v>
      </c>
      <c r="F20" s="50"/>
      <c r="G20" s="50"/>
      <c r="H20" s="50"/>
      <c r="I20" s="50"/>
      <c r="J20" s="50"/>
      <c r="K20" s="50"/>
      <c r="L20" s="73">
        <f>VIII!L12</f>
        <v>0</v>
      </c>
      <c r="M20" s="154">
        <f>VIII!M12</f>
        <v>0</v>
      </c>
      <c r="N20"/>
      <c r="O20"/>
      <c r="P20" s="33"/>
      <c r="Q20" s="33"/>
      <c r="R20" s="33"/>
    </row>
    <row r="21" spans="2:19" ht="17.25" customHeight="1" thickBot="1" x14ac:dyDescent="0.3">
      <c r="B21" s="83" t="s">
        <v>141</v>
      </c>
      <c r="C21" s="84">
        <v>40</v>
      </c>
      <c r="D21" s="89">
        <f>VIII!D13</f>
        <v>0</v>
      </c>
      <c r="E21" s="89">
        <f>VIII!E13</f>
        <v>0</v>
      </c>
      <c r="F21" s="89">
        <f>VIII!F13</f>
        <v>0</v>
      </c>
      <c r="G21" s="89">
        <f>VIII!G13</f>
        <v>0</v>
      </c>
      <c r="H21" s="89">
        <f>VIII!H13</f>
        <v>0</v>
      </c>
      <c r="I21" s="89">
        <f>VIII!I13</f>
        <v>0</v>
      </c>
      <c r="J21" s="89">
        <f>VIII!J13</f>
        <v>0</v>
      </c>
      <c r="K21" s="89">
        <f>VIII!K13</f>
        <v>0</v>
      </c>
      <c r="L21" s="50"/>
      <c r="M21" s="153"/>
      <c r="N21"/>
      <c r="O21"/>
      <c r="P21" s="33"/>
      <c r="Q21" s="33"/>
      <c r="R21" s="33"/>
    </row>
    <row r="22" spans="2:19" ht="17.25" customHeight="1" thickBot="1" x14ac:dyDescent="0.3">
      <c r="B22" s="14" t="s">
        <v>142</v>
      </c>
      <c r="C22" s="86">
        <v>41</v>
      </c>
      <c r="D22" s="89">
        <f>VIII!D14</f>
        <v>0</v>
      </c>
      <c r="E22" s="89">
        <f>VIII!E14</f>
        <v>0</v>
      </c>
      <c r="F22" s="89">
        <f>VIII!F14</f>
        <v>0</v>
      </c>
      <c r="G22" s="89">
        <f>VIII!G14</f>
        <v>0</v>
      </c>
      <c r="H22" s="89">
        <f>VIII!H14</f>
        <v>0</v>
      </c>
      <c r="I22" s="89">
        <f>VIII!I14</f>
        <v>0</v>
      </c>
      <c r="J22" s="89">
        <f>VIII!J14</f>
        <v>0</v>
      </c>
      <c r="K22" s="89">
        <f>VIII!K14</f>
        <v>0</v>
      </c>
      <c r="L22" s="89">
        <f>VIII!L14</f>
        <v>0</v>
      </c>
      <c r="M22" s="155">
        <f>VIII!M14</f>
        <v>0</v>
      </c>
      <c r="N22"/>
      <c r="O22"/>
      <c r="P22" s="33"/>
      <c r="Q22" s="33"/>
      <c r="R22" s="33"/>
    </row>
    <row r="23" spans="2:19" ht="17.25" customHeight="1" thickBot="1" x14ac:dyDescent="0.3">
      <c r="B23" s="15" t="s">
        <v>143</v>
      </c>
      <c r="C23" s="88">
        <v>42</v>
      </c>
      <c r="D23" s="89">
        <f>VIII!D15</f>
        <v>0</v>
      </c>
      <c r="E23" s="89">
        <f>VIII!E15</f>
        <v>0</v>
      </c>
      <c r="F23" s="89">
        <f>VIII!F15</f>
        <v>0</v>
      </c>
      <c r="G23" s="89">
        <f>VIII!G15</f>
        <v>0</v>
      </c>
      <c r="H23" s="89">
        <f>VIII!H15</f>
        <v>0</v>
      </c>
      <c r="I23" s="89">
        <f>VIII!I15</f>
        <v>0</v>
      </c>
      <c r="J23" s="89">
        <f>VIII!J15</f>
        <v>0</v>
      </c>
      <c r="K23" s="89">
        <f>VIII!K15</f>
        <v>0</v>
      </c>
      <c r="L23" s="89">
        <f>VIII!L15</f>
        <v>0</v>
      </c>
      <c r="M23" s="155">
        <f>VIII!M15</f>
        <v>0</v>
      </c>
      <c r="N23"/>
      <c r="O23"/>
      <c r="P23" s="33"/>
      <c r="Q23" s="33"/>
      <c r="R23" s="33"/>
    </row>
    <row r="24" spans="2:19" ht="17.25" customHeight="1" thickBot="1" x14ac:dyDescent="0.3">
      <c r="B24" s="83" t="s">
        <v>144</v>
      </c>
      <c r="C24" s="84">
        <v>50</v>
      </c>
      <c r="D24" s="50"/>
      <c r="E24" s="50"/>
      <c r="F24" s="89">
        <f>VIII!F16</f>
        <v>0</v>
      </c>
      <c r="G24" s="89">
        <f>VIII!G16</f>
        <v>0</v>
      </c>
      <c r="H24" s="89">
        <f>VIII!H16</f>
        <v>0</v>
      </c>
      <c r="I24" s="89">
        <f>VIII!I16</f>
        <v>0</v>
      </c>
      <c r="J24" s="89">
        <f>VIII!J16</f>
        <v>0</v>
      </c>
      <c r="K24" s="89">
        <f>VIII!K16</f>
        <v>0</v>
      </c>
      <c r="L24" s="50"/>
      <c r="M24" s="153"/>
      <c r="N24"/>
      <c r="O24"/>
      <c r="P24" s="33"/>
      <c r="Q24" s="33"/>
      <c r="R24" s="33"/>
    </row>
    <row r="25" spans="2:19" ht="17.25" customHeight="1" thickBot="1" x14ac:dyDescent="0.3">
      <c r="B25" s="14" t="s">
        <v>145</v>
      </c>
      <c r="C25" s="86">
        <v>51</v>
      </c>
      <c r="D25" s="89">
        <f>VIII!D17</f>
        <v>0</v>
      </c>
      <c r="E25" s="89">
        <f>VIII!E17</f>
        <v>0</v>
      </c>
      <c r="F25" s="89">
        <f>VIII!F17</f>
        <v>0</v>
      </c>
      <c r="G25" s="89">
        <f>VIII!G17</f>
        <v>0</v>
      </c>
      <c r="H25" s="89">
        <f>VIII!H17</f>
        <v>0</v>
      </c>
      <c r="I25" s="89">
        <f>VIII!I17</f>
        <v>0</v>
      </c>
      <c r="J25" s="89">
        <f>VIII!J17</f>
        <v>0</v>
      </c>
      <c r="K25" s="89">
        <f>VIII!K17</f>
        <v>0</v>
      </c>
      <c r="L25" s="89">
        <f>VIII!L17</f>
        <v>0</v>
      </c>
      <c r="M25" s="155">
        <f>VIII!M17</f>
        <v>0</v>
      </c>
      <c r="N25"/>
      <c r="O25"/>
      <c r="P25" s="33"/>
      <c r="Q25" s="33"/>
      <c r="R25" s="33"/>
    </row>
    <row r="26" spans="2:19" ht="17.25" customHeight="1" thickBot="1" x14ac:dyDescent="0.3">
      <c r="B26" s="14" t="s">
        <v>139</v>
      </c>
      <c r="C26" s="86">
        <v>52</v>
      </c>
      <c r="D26" s="89">
        <f>VIII!D18</f>
        <v>0</v>
      </c>
      <c r="E26" s="89">
        <f>VIII!E18</f>
        <v>0</v>
      </c>
      <c r="F26" s="89">
        <f>VIII!F18</f>
        <v>0</v>
      </c>
      <c r="G26" s="89">
        <f>VIII!G18</f>
        <v>0</v>
      </c>
      <c r="H26" s="89">
        <f>VIII!H18</f>
        <v>0</v>
      </c>
      <c r="I26" s="89">
        <f>VIII!I18</f>
        <v>0</v>
      </c>
      <c r="J26" s="89">
        <f>VIII!J18</f>
        <v>0</v>
      </c>
      <c r="K26" s="89">
        <f>VIII!K18</f>
        <v>0</v>
      </c>
      <c r="L26" s="89">
        <f>VIII!L18</f>
        <v>0</v>
      </c>
      <c r="M26" s="155">
        <f>VIII!M18</f>
        <v>0</v>
      </c>
      <c r="N26"/>
      <c r="O26"/>
      <c r="P26" s="33"/>
      <c r="Q26" s="33"/>
      <c r="R26" s="33"/>
    </row>
    <row r="27" spans="2:19" ht="17.25" customHeight="1" thickBot="1" x14ac:dyDescent="0.3">
      <c r="B27" s="14" t="s">
        <v>146</v>
      </c>
      <c r="C27" s="86">
        <v>60</v>
      </c>
      <c r="D27" s="50"/>
      <c r="E27" s="50"/>
      <c r="F27" s="89">
        <f>VIII!F19</f>
        <v>0</v>
      </c>
      <c r="G27" s="89">
        <f>VIII!G19</f>
        <v>0</v>
      </c>
      <c r="H27" s="89">
        <f>VIII!H19</f>
        <v>0</v>
      </c>
      <c r="I27" s="89">
        <f>VIII!I19</f>
        <v>0</v>
      </c>
      <c r="J27" s="89">
        <f>VIII!J19</f>
        <v>0</v>
      </c>
      <c r="K27" s="89">
        <f>VIII!K19</f>
        <v>0</v>
      </c>
      <c r="L27" s="50"/>
      <c r="M27" s="153"/>
      <c r="N27"/>
      <c r="O27"/>
      <c r="P27" s="33"/>
      <c r="Q27" s="33"/>
      <c r="R27" s="33"/>
    </row>
    <row r="28" spans="2:19" ht="17.25" customHeight="1" thickBot="1" x14ac:dyDescent="0.3">
      <c r="B28" s="14" t="s">
        <v>145</v>
      </c>
      <c r="C28" s="86">
        <v>61</v>
      </c>
      <c r="D28" s="89">
        <f>VIII!D20</f>
        <v>0</v>
      </c>
      <c r="E28" s="89">
        <f>VIII!E20</f>
        <v>0</v>
      </c>
      <c r="F28" s="89">
        <f>VIII!F20</f>
        <v>0</v>
      </c>
      <c r="G28" s="89">
        <f>VIII!G20</f>
        <v>0</v>
      </c>
      <c r="H28" s="89">
        <f>VIII!H20</f>
        <v>0</v>
      </c>
      <c r="I28" s="89">
        <f>VIII!I20</f>
        <v>0</v>
      </c>
      <c r="J28" s="89">
        <f>VIII!J20</f>
        <v>0</v>
      </c>
      <c r="K28" s="89">
        <f>VIII!K20</f>
        <v>0</v>
      </c>
      <c r="L28" s="89">
        <f>VIII!L20</f>
        <v>0</v>
      </c>
      <c r="M28" s="155">
        <f>VIII!M20</f>
        <v>0</v>
      </c>
      <c r="N28"/>
      <c r="O28"/>
      <c r="P28" s="33"/>
      <c r="Q28" s="33"/>
      <c r="R28" s="33"/>
    </row>
    <row r="29" spans="2:19" ht="17.25" customHeight="1" thickBot="1" x14ac:dyDescent="0.3">
      <c r="B29" s="15" t="s">
        <v>139</v>
      </c>
      <c r="C29" s="88">
        <v>62</v>
      </c>
      <c r="D29" s="89">
        <f>VIII!D21</f>
        <v>0</v>
      </c>
      <c r="E29" s="89">
        <f>VIII!E21</f>
        <v>0</v>
      </c>
      <c r="F29" s="89">
        <f>VIII!F21</f>
        <v>0</v>
      </c>
      <c r="G29" s="89">
        <f>VIII!G21</f>
        <v>0</v>
      </c>
      <c r="H29" s="89">
        <f>VIII!H21</f>
        <v>0</v>
      </c>
      <c r="I29" s="89">
        <f>VIII!I21</f>
        <v>0</v>
      </c>
      <c r="J29" s="89">
        <f>VIII!J21</f>
        <v>0</v>
      </c>
      <c r="K29" s="89">
        <f>VIII!K21</f>
        <v>0</v>
      </c>
      <c r="L29" s="89">
        <f>VIII!L21</f>
        <v>0</v>
      </c>
      <c r="M29" s="155">
        <f>VIII!M21</f>
        <v>0</v>
      </c>
      <c r="N29"/>
      <c r="O29"/>
      <c r="P29" s="33"/>
      <c r="Q29" s="33"/>
      <c r="R29" s="33"/>
    </row>
    <row r="30" spans="2:19" ht="17.25" customHeight="1" thickBot="1" x14ac:dyDescent="0.3">
      <c r="B30" s="16" t="s">
        <v>147</v>
      </c>
      <c r="C30" s="90">
        <v>80</v>
      </c>
      <c r="D30" s="89">
        <f>VIII!D22</f>
        <v>0</v>
      </c>
      <c r="E30" s="50"/>
      <c r="F30" s="89">
        <f>VIII!F22</f>
        <v>0</v>
      </c>
      <c r="G30" s="89">
        <f>VIII!G22</f>
        <v>0</v>
      </c>
      <c r="H30" s="89">
        <f>VIII!H22</f>
        <v>0</v>
      </c>
      <c r="I30" s="89">
        <f>VIII!I22</f>
        <v>0</v>
      </c>
      <c r="J30" s="89">
        <f>VIII!J22</f>
        <v>0</v>
      </c>
      <c r="K30" s="89">
        <f>VIII!K22</f>
        <v>0</v>
      </c>
      <c r="L30" s="50"/>
      <c r="M30" s="153"/>
      <c r="P30" s="33"/>
      <c r="Q30" s="33"/>
      <c r="R30" s="33"/>
    </row>
    <row r="31" spans="2:19" ht="17.25" customHeight="1" thickBot="1" x14ac:dyDescent="0.3">
      <c r="B31" s="83" t="s">
        <v>148</v>
      </c>
      <c r="C31" s="84">
        <v>90</v>
      </c>
      <c r="D31" s="89">
        <f>VIII!D23</f>
        <v>0</v>
      </c>
      <c r="E31" s="50"/>
      <c r="F31" s="89">
        <f>VIII!F23</f>
        <v>0</v>
      </c>
      <c r="G31" s="89">
        <f>VIII!G23</f>
        <v>0</v>
      </c>
      <c r="H31" s="89">
        <f>VIII!H23</f>
        <v>0</v>
      </c>
      <c r="I31" s="89">
        <f>VIII!I23</f>
        <v>0</v>
      </c>
      <c r="J31" s="89">
        <f>VIII!J23</f>
        <v>0</v>
      </c>
      <c r="K31" s="89">
        <f>VIII!K23</f>
        <v>0</v>
      </c>
      <c r="L31" s="50"/>
      <c r="M31" s="153"/>
    </row>
    <row r="32" spans="2:19" ht="17.25" customHeight="1" thickBot="1" x14ac:dyDescent="0.3">
      <c r="B32" s="14" t="s">
        <v>149</v>
      </c>
      <c r="C32" s="86">
        <v>91</v>
      </c>
      <c r="D32" s="89">
        <f>VIII!D24</f>
        <v>0</v>
      </c>
      <c r="E32" s="89">
        <f>VIII!E24</f>
        <v>0</v>
      </c>
      <c r="F32" s="89">
        <f>VIII!F24</f>
        <v>0</v>
      </c>
      <c r="G32" s="89">
        <f>VIII!G24</f>
        <v>0</v>
      </c>
      <c r="H32" s="89">
        <f>VIII!H24</f>
        <v>0</v>
      </c>
      <c r="I32" s="89">
        <f>VIII!I24</f>
        <v>0</v>
      </c>
      <c r="J32" s="89">
        <f>VIII!J24</f>
        <v>0</v>
      </c>
      <c r="K32" s="89">
        <f>VIII!K24</f>
        <v>0</v>
      </c>
      <c r="L32" s="89">
        <f>VIII!L24</f>
        <v>0</v>
      </c>
      <c r="M32" s="155">
        <f>VIII!M24</f>
        <v>0</v>
      </c>
      <c r="S32" s="5"/>
    </row>
    <row r="33" spans="2:19" ht="17.25" customHeight="1" thickBot="1" x14ac:dyDescent="0.3">
      <c r="B33" s="15" t="s">
        <v>150</v>
      </c>
      <c r="C33" s="88">
        <v>92</v>
      </c>
      <c r="D33" s="89">
        <f>VIII!D25</f>
        <v>0</v>
      </c>
      <c r="E33" s="89">
        <f>VIII!E25</f>
        <v>0</v>
      </c>
      <c r="F33" s="89">
        <f>VIII!F25</f>
        <v>0</v>
      </c>
      <c r="G33" s="89">
        <f>VIII!G25</f>
        <v>0</v>
      </c>
      <c r="H33" s="89">
        <f>VIII!H25</f>
        <v>0</v>
      </c>
      <c r="I33" s="89">
        <f>VIII!I25</f>
        <v>0</v>
      </c>
      <c r="J33" s="89">
        <f>VIII!J25</f>
        <v>0</v>
      </c>
      <c r="K33" s="89">
        <f>VIII!K25</f>
        <v>0</v>
      </c>
      <c r="L33" s="89">
        <f>VIII!L25</f>
        <v>0</v>
      </c>
      <c r="M33" s="155">
        <f>VIII!M25</f>
        <v>0</v>
      </c>
      <c r="S33" s="5"/>
    </row>
    <row r="34" spans="2:19" ht="17.25" customHeight="1" thickBot="1" x14ac:dyDescent="0.3">
      <c r="B34" s="91" t="s">
        <v>151</v>
      </c>
      <c r="C34" s="92">
        <v>100</v>
      </c>
      <c r="D34" s="50"/>
      <c r="E34" s="89">
        <f>VIII!E26</f>
        <v>0</v>
      </c>
      <c r="F34" s="89">
        <f>VIII!F26</f>
        <v>0</v>
      </c>
      <c r="G34" s="89">
        <f>VIII!G26</f>
        <v>0</v>
      </c>
      <c r="H34" s="89">
        <f>VIII!H26</f>
        <v>0</v>
      </c>
      <c r="I34" s="89">
        <f>VIII!I26</f>
        <v>0</v>
      </c>
      <c r="J34" s="89">
        <f>VIII!J26</f>
        <v>0</v>
      </c>
      <c r="K34" s="89">
        <f>VIII!K26</f>
        <v>0</v>
      </c>
      <c r="L34" s="89">
        <f>VIII!L26</f>
        <v>0</v>
      </c>
      <c r="M34" s="155">
        <f>VIII!M26</f>
        <v>0</v>
      </c>
    </row>
    <row r="35" spans="2:19" ht="17.25" customHeight="1" thickBot="1" x14ac:dyDescent="0.3">
      <c r="B35" s="16" t="s">
        <v>107</v>
      </c>
      <c r="C35" s="90">
        <v>110</v>
      </c>
      <c r="D35" s="50"/>
      <c r="E35" s="50"/>
      <c r="F35" s="89">
        <f>VIII!F27</f>
        <v>0</v>
      </c>
      <c r="G35" s="89">
        <f>VIII!G27</f>
        <v>0</v>
      </c>
      <c r="H35" s="89">
        <f>VIII!H27</f>
        <v>0</v>
      </c>
      <c r="I35" s="89">
        <f>VIII!I27</f>
        <v>0</v>
      </c>
      <c r="J35" s="89">
        <f>VIII!J27</f>
        <v>0</v>
      </c>
      <c r="K35" s="89">
        <f>VIII!K27</f>
        <v>0</v>
      </c>
      <c r="L35" s="50"/>
      <c r="M35" s="75"/>
    </row>
    <row r="36" spans="2:19" ht="17.25" customHeight="1" thickBot="1" x14ac:dyDescent="0.3">
      <c r="B36" s="93" t="s">
        <v>33</v>
      </c>
      <c r="C36" s="94">
        <v>120</v>
      </c>
      <c r="D36" s="76"/>
      <c r="E36" s="76"/>
      <c r="F36" s="89">
        <f>VIII!F28</f>
        <v>0</v>
      </c>
      <c r="G36" s="89">
        <f>VIII!G28</f>
        <v>0</v>
      </c>
      <c r="H36" s="89">
        <f>VIII!H28</f>
        <v>0</v>
      </c>
      <c r="I36" s="89">
        <f>VIII!I28</f>
        <v>0</v>
      </c>
      <c r="J36" s="89">
        <f>VIII!J28</f>
        <v>0</v>
      </c>
      <c r="K36" s="89">
        <f>VIII!K28</f>
        <v>0</v>
      </c>
      <c r="L36" s="89">
        <f>VIII!L28</f>
        <v>0</v>
      </c>
      <c r="M36" s="77"/>
    </row>
    <row r="37" spans="2:19" ht="4.5" customHeight="1" x14ac:dyDescent="0.25"/>
    <row r="38" spans="2:19" ht="18.75" customHeight="1" x14ac:dyDescent="0.25">
      <c r="B38" s="1" t="s">
        <v>390</v>
      </c>
      <c r="C38" s="4"/>
      <c r="E38" s="1135"/>
      <c r="F38" s="1135"/>
      <c r="G38" s="1135"/>
      <c r="H38" s="1135"/>
      <c r="I38" s="36"/>
      <c r="J38" s="1136">
        <f>INSTRUKCIJA!D17</f>
        <v>0</v>
      </c>
      <c r="K38" s="1136"/>
      <c r="L38" s="1136"/>
      <c r="M38" s="1136"/>
    </row>
    <row r="39" spans="2:19" ht="18.75" customHeight="1" x14ac:dyDescent="0.25">
      <c r="C39" s="4"/>
      <c r="E39" s="1133" t="s">
        <v>224</v>
      </c>
      <c r="F39" s="1133"/>
      <c r="G39" s="1133"/>
      <c r="H39" s="1133"/>
      <c r="I39" s="35"/>
      <c r="J39" s="1133" t="s">
        <v>225</v>
      </c>
      <c r="K39" s="1133"/>
      <c r="L39" s="1133"/>
      <c r="M39" s="1133"/>
      <c r="N39" s="67"/>
      <c r="O39" s="67"/>
    </row>
    <row r="40" spans="2:19" ht="18.75" customHeight="1" x14ac:dyDescent="0.25">
      <c r="B40" s="1" t="s">
        <v>226</v>
      </c>
      <c r="C40" s="4"/>
      <c r="E40" s="1137"/>
      <c r="F40" s="1137"/>
      <c r="G40" s="1137"/>
      <c r="H40" s="1137"/>
      <c r="J40" s="1136">
        <f>INSTRUKCIJA!D18</f>
        <v>0</v>
      </c>
      <c r="K40" s="1136"/>
      <c r="L40" s="1136"/>
      <c r="M40" s="1136"/>
      <c r="N40" s="66"/>
      <c r="O40" s="67"/>
      <c r="P40" s="39"/>
      <c r="Q40" s="39"/>
      <c r="R40" s="39"/>
    </row>
    <row r="41" spans="2:19" ht="18.75" customHeight="1" x14ac:dyDescent="0.25">
      <c r="C41" s="4"/>
      <c r="E41" s="1133" t="s">
        <v>224</v>
      </c>
      <c r="F41" s="1133"/>
      <c r="G41" s="1133"/>
      <c r="H41" s="1133"/>
      <c r="I41" s="35"/>
      <c r="J41" s="1133" t="s">
        <v>225</v>
      </c>
      <c r="K41" s="1133"/>
      <c r="L41" s="1133"/>
      <c r="M41" s="1133"/>
      <c r="N41" s="12"/>
      <c r="O41" s="12"/>
      <c r="P41" s="35"/>
      <c r="Q41" s="35"/>
      <c r="R41" s="35"/>
    </row>
    <row r="42" spans="2:19" ht="18.75" customHeight="1" x14ac:dyDescent="0.25">
      <c r="B42" s="68"/>
      <c r="C42" s="29"/>
      <c r="D42"/>
      <c r="E42"/>
      <c r="F42"/>
      <c r="G42"/>
      <c r="H42"/>
      <c r="I42"/>
      <c r="J42"/>
      <c r="K42"/>
      <c r="L42"/>
      <c r="M42"/>
      <c r="N42"/>
      <c r="O42"/>
      <c r="P42" s="39"/>
      <c r="Q42" s="39"/>
      <c r="R42" s="39"/>
    </row>
    <row r="43" spans="2:19" ht="18.75" customHeight="1" x14ac:dyDescent="0.25">
      <c r="B43" s="68"/>
      <c r="C43" s="29"/>
      <c r="D43"/>
      <c r="E43"/>
      <c r="F43"/>
      <c r="G43"/>
      <c r="H43"/>
      <c r="I43"/>
      <c r="J43"/>
      <c r="K43"/>
      <c r="L43"/>
      <c r="M43"/>
      <c r="N43"/>
      <c r="O43"/>
      <c r="P43" s="35"/>
      <c r="Q43" s="35"/>
      <c r="R43" s="35"/>
    </row>
    <row r="44" spans="2:19" ht="18.75" customHeight="1" x14ac:dyDescent="0.25">
      <c r="B44" s="68"/>
      <c r="C44" s="29"/>
      <c r="D44"/>
      <c r="E44"/>
      <c r="F44"/>
      <c r="G44"/>
      <c r="H44"/>
      <c r="I44"/>
      <c r="J44"/>
      <c r="K44"/>
      <c r="L44"/>
      <c r="M44"/>
      <c r="N44"/>
      <c r="O44"/>
    </row>
    <row r="45" spans="2:19" ht="18.75" customHeight="1" x14ac:dyDescent="0.25">
      <c r="B45" s="68"/>
      <c r="C45" s="29"/>
      <c r="D45"/>
      <c r="E45"/>
      <c r="F45"/>
      <c r="G45"/>
      <c r="H45"/>
      <c r="I45"/>
      <c r="J45"/>
      <c r="K45"/>
      <c r="L45"/>
      <c r="M45"/>
      <c r="N45"/>
      <c r="O45"/>
    </row>
    <row r="46" spans="2:19" ht="18.75" customHeight="1" x14ac:dyDescent="0.25">
      <c r="B46" s="68"/>
      <c r="C46" s="29"/>
      <c r="D46" s="69"/>
      <c r="E46"/>
      <c r="F46" s="69"/>
      <c r="G46"/>
      <c r="H46"/>
      <c r="I46"/>
      <c r="J46"/>
      <c r="K46"/>
      <c r="L46"/>
      <c r="M46"/>
      <c r="N46"/>
      <c r="O46"/>
    </row>
    <row r="47" spans="2:19" ht="18.75" customHeight="1" x14ac:dyDescent="0.25">
      <c r="B47" s="68"/>
      <c r="C47" s="29"/>
      <c r="D47" s="69"/>
      <c r="E47"/>
      <c r="F47" s="69"/>
      <c r="G47"/>
      <c r="H47"/>
      <c r="I47"/>
      <c r="J47"/>
      <c r="K47"/>
      <c r="L47"/>
      <c r="M47"/>
      <c r="N47"/>
      <c r="O47"/>
    </row>
    <row r="48" spans="2:19" ht="18.75" customHeight="1" x14ac:dyDescent="0.25"/>
    <row r="49" spans="2:16" ht="18.75" customHeight="1" x14ac:dyDescent="0.25"/>
    <row r="50" spans="2:16" ht="18.75" customHeight="1" x14ac:dyDescent="0.25"/>
    <row r="51" spans="2:16" ht="18.75" customHeight="1" x14ac:dyDescent="0.25"/>
    <row r="52" spans="2:16" ht="18.75" customHeight="1" x14ac:dyDescent="0.25">
      <c r="B52" s="68"/>
      <c r="C52" s="29"/>
      <c r="D52" s="69"/>
      <c r="E52" s="69"/>
      <c r="F52" s="69"/>
      <c r="G52"/>
      <c r="H52"/>
      <c r="I52"/>
      <c r="J52"/>
      <c r="K52"/>
      <c r="L52"/>
      <c r="M52"/>
      <c r="N52"/>
      <c r="O52"/>
    </row>
    <row r="53" spans="2:16" ht="18.75" customHeight="1" x14ac:dyDescent="0.25">
      <c r="B53" s="70"/>
      <c r="C53" s="29"/>
      <c r="D53"/>
      <c r="E53" s="69"/>
      <c r="F53" s="69"/>
      <c r="G53"/>
      <c r="H53"/>
      <c r="I53"/>
      <c r="J53"/>
      <c r="K53"/>
      <c r="L53"/>
      <c r="M53"/>
      <c r="N53"/>
      <c r="O53" s="69"/>
    </row>
    <row r="54" spans="2:16" ht="18.75" customHeight="1" x14ac:dyDescent="0.25"/>
    <row r="55" spans="2:16" ht="18.75" customHeight="1" x14ac:dyDescent="0.25">
      <c r="C55" s="4"/>
      <c r="E55" s="36"/>
      <c r="F55" s="36"/>
      <c r="G55" s="36"/>
      <c r="H55" s="36"/>
      <c r="I55" s="36"/>
      <c r="J55" s="36"/>
      <c r="K55" s="36"/>
      <c r="M55" s="39"/>
      <c r="N55" s="39"/>
      <c r="O55" s="39"/>
      <c r="P55" s="39"/>
    </row>
    <row r="56" spans="2:16" ht="18.75" customHeight="1" x14ac:dyDescent="0.25">
      <c r="C56" s="4"/>
      <c r="E56" s="35"/>
      <c r="F56" s="35"/>
      <c r="G56" s="35"/>
      <c r="H56" s="35"/>
      <c r="I56" s="35"/>
      <c r="J56" s="35"/>
      <c r="K56" s="35"/>
      <c r="M56" s="35"/>
      <c r="N56" s="35"/>
      <c r="O56" s="35"/>
      <c r="P56" s="35"/>
    </row>
    <row r="57" spans="2:16" ht="18.75" customHeight="1" x14ac:dyDescent="0.25">
      <c r="C57" s="4"/>
      <c r="M57" s="39"/>
      <c r="N57" s="39"/>
      <c r="O57" s="39"/>
      <c r="P57" s="39"/>
    </row>
    <row r="58" spans="2:16" ht="18.75" customHeight="1" x14ac:dyDescent="0.25">
      <c r="C58" s="4"/>
      <c r="E58" s="35"/>
      <c r="F58" s="35"/>
      <c r="G58" s="35"/>
      <c r="H58" s="35"/>
      <c r="I58" s="35"/>
      <c r="J58" s="35"/>
      <c r="K58" s="35"/>
      <c r="M58" s="35"/>
      <c r="N58" s="35"/>
      <c r="O58" s="35"/>
      <c r="P58" s="35"/>
    </row>
    <row r="59" spans="2:16" ht="18.75" customHeight="1" x14ac:dyDescent="0.25"/>
    <row r="60" spans="2:16" ht="18.75" customHeight="1" x14ac:dyDescent="0.25"/>
    <row r="61" spans="2:16" ht="18" customHeight="1" x14ac:dyDescent="0.25"/>
    <row r="62" spans="2:16" ht="18" customHeight="1" x14ac:dyDescent="0.25"/>
    <row r="63" spans="2:16" ht="18" customHeight="1" x14ac:dyDescent="0.25"/>
    <row r="64" spans="2:16"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sheetData>
  <sheetProtection selectLockedCells="1"/>
  <mergeCells count="29">
    <mergeCell ref="B1:B3"/>
    <mergeCell ref="J41:M41"/>
    <mergeCell ref="J40:M40"/>
    <mergeCell ref="J39:M39"/>
    <mergeCell ref="J38:M38"/>
    <mergeCell ref="B6:M6"/>
    <mergeCell ref="B7:M7"/>
    <mergeCell ref="B8:M8"/>
    <mergeCell ref="F11:K11"/>
    <mergeCell ref="L11:L12"/>
    <mergeCell ref="M11:M12"/>
    <mergeCell ref="E40:H40"/>
    <mergeCell ref="E41:H41"/>
    <mergeCell ref="E38:H38"/>
    <mergeCell ref="E39:H39"/>
    <mergeCell ref="B11:B12"/>
    <mergeCell ref="C11:C12"/>
    <mergeCell ref="D11:D12"/>
    <mergeCell ref="E11:E12"/>
    <mergeCell ref="K1:N1"/>
    <mergeCell ref="D3:J3"/>
    <mergeCell ref="D5:J5"/>
    <mergeCell ref="E9:G9"/>
    <mergeCell ref="E10:I10"/>
    <mergeCell ref="K3:N3"/>
    <mergeCell ref="K2:N2"/>
    <mergeCell ref="D2:J2"/>
    <mergeCell ref="D4:E4"/>
    <mergeCell ref="F4:J4"/>
  </mergeCells>
  <conditionalFormatting sqref="D46:D47 F46:F47 D52 E52:F53 O53">
    <cfRule type="notContainsBlanks" dxfId="1" priority="9">
      <formula>LEN(TRIM(D46))&gt;0</formula>
    </cfRule>
  </conditionalFormatting>
  <pageMargins left="0.15748031496062992" right="0.11811023622047245" top="0.43307086614173229" bottom="0.23622047244094491" header="0.31496062992125984" footer="0.31496062992125984"/>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3" tint="0.39997558519241921"/>
    <pageSetUpPr fitToPage="1"/>
  </sheetPr>
  <dimension ref="A1:O46"/>
  <sheetViews>
    <sheetView zoomScale="85" zoomScaleNormal="85" zoomScalePageLayoutView="85" workbookViewId="0">
      <selection activeCell="I15" sqref="I15"/>
    </sheetView>
  </sheetViews>
  <sheetFormatPr defaultRowHeight="15" x14ac:dyDescent="0.25"/>
  <cols>
    <col min="2" max="2" width="33.140625" customWidth="1"/>
    <col min="3" max="3" width="9.140625" style="29" customWidth="1"/>
    <col min="4" max="4" width="11.42578125" customWidth="1"/>
    <col min="5" max="5" width="11" customWidth="1"/>
    <col min="6" max="6" width="9.85546875" customWidth="1"/>
    <col min="7" max="7" width="16.28515625" customWidth="1"/>
    <col min="8" max="8" width="9.85546875" bestFit="1" customWidth="1"/>
    <col min="9" max="9" width="11" bestFit="1" customWidth="1"/>
    <col min="10" max="10" width="11" customWidth="1"/>
    <col min="11" max="11" width="9.5703125" customWidth="1"/>
    <col min="12" max="12" width="11" bestFit="1" customWidth="1"/>
    <col min="13" max="13" width="9.85546875" customWidth="1"/>
    <col min="14" max="14" width="12" customWidth="1"/>
    <col min="15" max="15" width="12.85546875" customWidth="1"/>
  </cols>
  <sheetData>
    <row r="1" spans="1:15" ht="36" customHeight="1" thickBot="1" x14ac:dyDescent="0.3">
      <c r="A1" s="965" t="s">
        <v>536</v>
      </c>
      <c r="B1" s="965"/>
      <c r="C1" s="965"/>
      <c r="D1" s="965"/>
      <c r="E1" s="965"/>
      <c r="F1" s="965"/>
      <c r="G1" s="965"/>
      <c r="H1" s="965"/>
      <c r="I1" s="965"/>
      <c r="J1" s="965"/>
      <c r="K1" s="965"/>
      <c r="L1" s="965"/>
      <c r="M1" s="965"/>
      <c r="N1" s="965"/>
      <c r="O1" s="965"/>
    </row>
    <row r="2" spans="1:15" ht="78.75" hidden="1" customHeight="1" thickBot="1" x14ac:dyDescent="0.3">
      <c r="B2" s="851" t="s">
        <v>431</v>
      </c>
      <c r="C2" s="851"/>
      <c r="D2" s="851"/>
      <c r="E2" s="851"/>
      <c r="F2" s="851"/>
      <c r="G2" s="851"/>
      <c r="H2" s="851"/>
      <c r="I2" s="851"/>
      <c r="J2" s="851"/>
      <c r="K2" s="851"/>
      <c r="L2" s="851"/>
      <c r="M2" s="851"/>
      <c r="N2" s="851"/>
      <c r="O2" s="851"/>
    </row>
    <row r="3" spans="1:15" ht="24" customHeight="1" x14ac:dyDescent="0.25">
      <c r="A3" s="983" t="s">
        <v>45</v>
      </c>
      <c r="B3" s="984"/>
      <c r="C3" s="1057" t="s">
        <v>511</v>
      </c>
      <c r="D3" s="984" t="s">
        <v>96</v>
      </c>
      <c r="E3" s="984" t="s">
        <v>95</v>
      </c>
      <c r="F3" s="984" t="s">
        <v>84</v>
      </c>
      <c r="G3" s="1056" t="s">
        <v>601</v>
      </c>
      <c r="H3" s="1056"/>
      <c r="I3" s="1056"/>
      <c r="J3" s="1056"/>
      <c r="K3" s="1056"/>
      <c r="L3" s="1056"/>
      <c r="M3" s="1056"/>
      <c r="N3" s="984" t="s">
        <v>653</v>
      </c>
      <c r="O3" s="991" t="s">
        <v>613</v>
      </c>
    </row>
    <row r="4" spans="1:15" ht="51" customHeight="1" x14ac:dyDescent="0.25">
      <c r="A4" s="985"/>
      <c r="B4" s="986"/>
      <c r="C4" s="1058"/>
      <c r="D4" s="986"/>
      <c r="E4" s="986"/>
      <c r="F4" s="986"/>
      <c r="G4" s="601" t="s">
        <v>131</v>
      </c>
      <c r="H4" s="601" t="s">
        <v>86</v>
      </c>
      <c r="I4" s="601" t="s">
        <v>87</v>
      </c>
      <c r="J4" s="601" t="s">
        <v>88</v>
      </c>
      <c r="K4" s="601" t="s">
        <v>89</v>
      </c>
      <c r="L4" s="601" t="s">
        <v>90</v>
      </c>
      <c r="M4" s="601" t="s">
        <v>91</v>
      </c>
      <c r="N4" s="986"/>
      <c r="O4" s="992"/>
    </row>
    <row r="5" spans="1:15" ht="15.75" thickBot="1" x14ac:dyDescent="0.3">
      <c r="A5" s="977" t="s">
        <v>6</v>
      </c>
      <c r="B5" s="980"/>
      <c r="C5" s="617" t="s">
        <v>7</v>
      </c>
      <c r="D5" s="618">
        <v>1</v>
      </c>
      <c r="E5" s="618">
        <v>2</v>
      </c>
      <c r="F5" s="618">
        <v>3</v>
      </c>
      <c r="G5" s="618">
        <v>4</v>
      </c>
      <c r="H5" s="618">
        <v>5</v>
      </c>
      <c r="I5" s="618">
        <v>6</v>
      </c>
      <c r="J5" s="618">
        <v>7</v>
      </c>
      <c r="K5" s="618">
        <v>8</v>
      </c>
      <c r="L5" s="618">
        <v>9</v>
      </c>
      <c r="M5" s="618">
        <v>10</v>
      </c>
      <c r="N5" s="618">
        <v>11</v>
      </c>
      <c r="O5" s="619">
        <v>12</v>
      </c>
    </row>
    <row r="6" spans="1:15" ht="14.25" customHeight="1" x14ac:dyDescent="0.25">
      <c r="A6" s="975" t="s">
        <v>97</v>
      </c>
      <c r="B6" s="976"/>
      <c r="C6" s="544" t="s">
        <v>15</v>
      </c>
      <c r="D6" s="621">
        <f>VII!D6</f>
        <v>0</v>
      </c>
      <c r="E6" s="622">
        <f>VII!E6</f>
        <v>0</v>
      </c>
      <c r="F6" s="623">
        <f>VII!F6</f>
        <v>0</v>
      </c>
      <c r="G6" s="622">
        <f>VII!G6</f>
        <v>0</v>
      </c>
      <c r="H6" s="622">
        <f>VII!H6</f>
        <v>0</v>
      </c>
      <c r="I6" s="622">
        <f>VII!I6</f>
        <v>0</v>
      </c>
      <c r="J6" s="622">
        <f>VII!J6</f>
        <v>0</v>
      </c>
      <c r="K6" s="622">
        <f>VII!K6</f>
        <v>0</v>
      </c>
      <c r="L6" s="622">
        <f>VII!L6</f>
        <v>0</v>
      </c>
      <c r="M6" s="622">
        <f>VII!M6</f>
        <v>0</v>
      </c>
      <c r="N6" s="622">
        <f>VII!N6</f>
        <v>0</v>
      </c>
      <c r="O6" s="624">
        <f>VII!O6</f>
        <v>0</v>
      </c>
    </row>
    <row r="7" spans="1:15" ht="14.25" customHeight="1" x14ac:dyDescent="0.25">
      <c r="A7" s="1170" t="s">
        <v>541</v>
      </c>
      <c r="B7" s="560" t="s">
        <v>596</v>
      </c>
      <c r="C7" s="544" t="s">
        <v>16</v>
      </c>
      <c r="D7" s="625">
        <f>VII!D7</f>
        <v>0</v>
      </c>
      <c r="E7" s="626">
        <f>VII!E7</f>
        <v>0</v>
      </c>
      <c r="F7" s="627">
        <f>VII!F7</f>
        <v>0</v>
      </c>
      <c r="G7" s="626">
        <f>VII!G7</f>
        <v>0</v>
      </c>
      <c r="H7" s="626">
        <f>VII!H7</f>
        <v>0</v>
      </c>
      <c r="I7" s="626">
        <f>VII!I7</f>
        <v>0</v>
      </c>
      <c r="J7" s="626">
        <f>VII!J7</f>
        <v>0</v>
      </c>
      <c r="K7" s="626">
        <f>VII!K7</f>
        <v>0</v>
      </c>
      <c r="L7" s="626">
        <f>VII!L7</f>
        <v>0</v>
      </c>
      <c r="M7" s="628">
        <f>VII!M7</f>
        <v>0</v>
      </c>
      <c r="N7" s="626">
        <f>VII!N7</f>
        <v>0</v>
      </c>
      <c r="O7" s="629">
        <f>VII!O7</f>
        <v>0</v>
      </c>
    </row>
    <row r="8" spans="1:15" ht="14.25" customHeight="1" x14ac:dyDescent="0.25">
      <c r="A8" s="1171"/>
      <c r="B8" s="560" t="s">
        <v>652</v>
      </c>
      <c r="C8" s="544" t="s">
        <v>17</v>
      </c>
      <c r="D8" s="625">
        <f>VII!D8</f>
        <v>0</v>
      </c>
      <c r="E8" s="626">
        <f>VII!E8</f>
        <v>0</v>
      </c>
      <c r="F8" s="627">
        <f>VII!F8</f>
        <v>0</v>
      </c>
      <c r="G8" s="626">
        <f>VII!G8</f>
        <v>0</v>
      </c>
      <c r="H8" s="626">
        <f>VII!H8</f>
        <v>0</v>
      </c>
      <c r="I8" s="626">
        <f>VII!I8</f>
        <v>0</v>
      </c>
      <c r="J8" s="626">
        <f>VII!J8</f>
        <v>0</v>
      </c>
      <c r="K8" s="626">
        <f>VII!K8</f>
        <v>0</v>
      </c>
      <c r="L8" s="626">
        <f>VII!L8</f>
        <v>0</v>
      </c>
      <c r="M8" s="628">
        <f>VII!M8</f>
        <v>0</v>
      </c>
      <c r="N8" s="626">
        <f>VII!N8</f>
        <v>0</v>
      </c>
      <c r="O8" s="629">
        <f>VII!O8</f>
        <v>0</v>
      </c>
    </row>
    <row r="9" spans="1:15" ht="14.25" customHeight="1" x14ac:dyDescent="0.25">
      <c r="A9" s="1171"/>
      <c r="B9" s="560" t="s">
        <v>598</v>
      </c>
      <c r="C9" s="544" t="s">
        <v>110</v>
      </c>
      <c r="D9" s="625">
        <f>VII!D9</f>
        <v>0</v>
      </c>
      <c r="E9" s="626">
        <f>VII!E9</f>
        <v>0</v>
      </c>
      <c r="F9" s="627">
        <f>VII!F9</f>
        <v>0</v>
      </c>
      <c r="G9" s="626">
        <f>VII!G9</f>
        <v>0</v>
      </c>
      <c r="H9" s="626">
        <f>VII!H9</f>
        <v>0</v>
      </c>
      <c r="I9" s="626">
        <f>VII!I9</f>
        <v>0</v>
      </c>
      <c r="J9" s="626">
        <f>VII!J9</f>
        <v>0</v>
      </c>
      <c r="K9" s="626">
        <f>VII!K9</f>
        <v>0</v>
      </c>
      <c r="L9" s="626">
        <f>VII!L9</f>
        <v>0</v>
      </c>
      <c r="M9" s="628">
        <f>VII!M9</f>
        <v>0</v>
      </c>
      <c r="N9" s="626">
        <f>VII!N9</f>
        <v>0</v>
      </c>
      <c r="O9" s="629">
        <f>VII!O9</f>
        <v>0</v>
      </c>
    </row>
    <row r="10" spans="1:15" ht="14.25" customHeight="1" x14ac:dyDescent="0.25">
      <c r="A10" s="1172"/>
      <c r="B10" s="560" t="s">
        <v>625</v>
      </c>
      <c r="C10" s="544" t="s">
        <v>210</v>
      </c>
      <c r="D10" s="625">
        <f>VII!D10</f>
        <v>0</v>
      </c>
      <c r="E10" s="626">
        <f>VII!E10</f>
        <v>0</v>
      </c>
      <c r="F10" s="627">
        <f>VII!F10</f>
        <v>0</v>
      </c>
      <c r="G10" s="626">
        <f>VII!G10</f>
        <v>0</v>
      </c>
      <c r="H10" s="626">
        <f>VII!H10</f>
        <v>0</v>
      </c>
      <c r="I10" s="626">
        <f>VII!I10</f>
        <v>0</v>
      </c>
      <c r="J10" s="626">
        <f>VII!J10</f>
        <v>0</v>
      </c>
      <c r="K10" s="626">
        <f>VII!K10</f>
        <v>0</v>
      </c>
      <c r="L10" s="626">
        <f>VII!L10</f>
        <v>0</v>
      </c>
      <c r="M10" s="628">
        <f>VII!M10</f>
        <v>0</v>
      </c>
      <c r="N10" s="626">
        <f>VII!N10</f>
        <v>0</v>
      </c>
      <c r="O10" s="629">
        <f>VII!O10</f>
        <v>0</v>
      </c>
    </row>
    <row r="11" spans="1:15" ht="14.25" customHeight="1" x14ac:dyDescent="0.25">
      <c r="A11" s="975" t="s">
        <v>98</v>
      </c>
      <c r="B11" s="976"/>
      <c r="C11" s="544" t="s">
        <v>18</v>
      </c>
      <c r="D11" s="630">
        <f>VII!D11</f>
        <v>0</v>
      </c>
      <c r="E11" s="627">
        <f>VII!E11</f>
        <v>0</v>
      </c>
      <c r="F11" s="627">
        <f>VII!F11</f>
        <v>0</v>
      </c>
      <c r="G11" s="627">
        <f>VII!G11</f>
        <v>0</v>
      </c>
      <c r="H11" s="627">
        <f>VII!H11</f>
        <v>0</v>
      </c>
      <c r="I11" s="627">
        <f>VII!I11</f>
        <v>0</v>
      </c>
      <c r="J11" s="627">
        <f>VII!J11</f>
        <v>0</v>
      </c>
      <c r="K11" s="627">
        <f>VII!K11</f>
        <v>0</v>
      </c>
      <c r="L11" s="627">
        <f>VII!L11</f>
        <v>0</v>
      </c>
      <c r="M11" s="627">
        <f>VII!M11</f>
        <v>0</v>
      </c>
      <c r="N11" s="627">
        <f>VII!N11</f>
        <v>0</v>
      </c>
      <c r="O11" s="629">
        <f>VII!O11</f>
        <v>0</v>
      </c>
    </row>
    <row r="12" spans="1:15" ht="14.25" customHeight="1" x14ac:dyDescent="0.25">
      <c r="A12" s="977" t="s">
        <v>541</v>
      </c>
      <c r="B12" s="560" t="s">
        <v>596</v>
      </c>
      <c r="C12" s="544" t="s">
        <v>19</v>
      </c>
      <c r="D12" s="625">
        <f>VII!D12</f>
        <v>0</v>
      </c>
      <c r="E12" s="626">
        <f>VII!E12</f>
        <v>0</v>
      </c>
      <c r="F12" s="627">
        <f>VII!F12</f>
        <v>0</v>
      </c>
      <c r="G12" s="626">
        <f>VII!G12</f>
        <v>0</v>
      </c>
      <c r="H12" s="626">
        <f>VII!H12</f>
        <v>0</v>
      </c>
      <c r="I12" s="626">
        <f>VII!I12</f>
        <v>0</v>
      </c>
      <c r="J12" s="626">
        <f>VII!J12</f>
        <v>0</v>
      </c>
      <c r="K12" s="626">
        <f>VII!K12</f>
        <v>0</v>
      </c>
      <c r="L12" s="626">
        <f>VII!L12</f>
        <v>0</v>
      </c>
      <c r="M12" s="628">
        <f>VII!M12</f>
        <v>0</v>
      </c>
      <c r="N12" s="626">
        <f>VII!N12</f>
        <v>0</v>
      </c>
      <c r="O12" s="629">
        <f>VII!O12</f>
        <v>0</v>
      </c>
    </row>
    <row r="13" spans="1:15" ht="14.25" customHeight="1" x14ac:dyDescent="0.25">
      <c r="A13" s="977"/>
      <c r="B13" s="560" t="s">
        <v>597</v>
      </c>
      <c r="C13" s="544" t="s">
        <v>20</v>
      </c>
      <c r="D13" s="625">
        <f>VII!D13</f>
        <v>0</v>
      </c>
      <c r="E13" s="626">
        <f>VII!E13</f>
        <v>0</v>
      </c>
      <c r="F13" s="627">
        <f>VII!F13</f>
        <v>0</v>
      </c>
      <c r="G13" s="626">
        <f>VII!G13</f>
        <v>0</v>
      </c>
      <c r="H13" s="626">
        <f>VII!H13</f>
        <v>0</v>
      </c>
      <c r="I13" s="626">
        <f>VII!I13</f>
        <v>0</v>
      </c>
      <c r="J13" s="626">
        <f>VII!J13</f>
        <v>0</v>
      </c>
      <c r="K13" s="626">
        <f>VII!K13</f>
        <v>0</v>
      </c>
      <c r="L13" s="626">
        <f>VII!L13</f>
        <v>0</v>
      </c>
      <c r="M13" s="628">
        <f>VII!M13</f>
        <v>0</v>
      </c>
      <c r="N13" s="626">
        <f>VII!N13</f>
        <v>0</v>
      </c>
      <c r="O13" s="629">
        <f>VII!O13</f>
        <v>0</v>
      </c>
    </row>
    <row r="14" spans="1:15" ht="14.25" customHeight="1" x14ac:dyDescent="0.25">
      <c r="A14" s="975" t="s">
        <v>463</v>
      </c>
      <c r="B14" s="976"/>
      <c r="C14" s="544" t="s">
        <v>27</v>
      </c>
      <c r="D14" s="625">
        <f>VII!D14</f>
        <v>0</v>
      </c>
      <c r="E14" s="626">
        <f>VII!E14</f>
        <v>0</v>
      </c>
      <c r="F14" s="627">
        <f>VII!F14</f>
        <v>0</v>
      </c>
      <c r="G14" s="626">
        <f>VII!G14</f>
        <v>0</v>
      </c>
      <c r="H14" s="626">
        <f>VII!H14</f>
        <v>0</v>
      </c>
      <c r="I14" s="626">
        <f>VII!I14</f>
        <v>0</v>
      </c>
      <c r="J14" s="626">
        <f>VII!J14</f>
        <v>0</v>
      </c>
      <c r="K14" s="626">
        <f>VII!K14</f>
        <v>0</v>
      </c>
      <c r="L14" s="626">
        <f>VII!L14</f>
        <v>0</v>
      </c>
      <c r="M14" s="628">
        <f>VII!M14</f>
        <v>0</v>
      </c>
      <c r="N14" s="626">
        <f>VII!N14</f>
        <v>0</v>
      </c>
      <c r="O14" s="629">
        <f>VII!O14</f>
        <v>0</v>
      </c>
    </row>
    <row r="15" spans="1:15" ht="14.25" customHeight="1" x14ac:dyDescent="0.25">
      <c r="A15" s="975" t="s">
        <v>469</v>
      </c>
      <c r="B15" s="976"/>
      <c r="C15" s="544" t="s">
        <v>30</v>
      </c>
      <c r="D15" s="625">
        <f>VII!D15</f>
        <v>0</v>
      </c>
      <c r="E15" s="626">
        <f>VII!E15</f>
        <v>0</v>
      </c>
      <c r="F15" s="627">
        <f>VII!F15</f>
        <v>0</v>
      </c>
      <c r="G15" s="626">
        <f>VII!G15</f>
        <v>0</v>
      </c>
      <c r="H15" s="626">
        <f>VII!H15</f>
        <v>0</v>
      </c>
      <c r="I15" s="626">
        <f>VII!I15</f>
        <v>0</v>
      </c>
      <c r="J15" s="626">
        <f>VII!J15</f>
        <v>0</v>
      </c>
      <c r="K15" s="626">
        <f>VII!K15</f>
        <v>0</v>
      </c>
      <c r="L15" s="626">
        <f>VII!L15</f>
        <v>0</v>
      </c>
      <c r="M15" s="628">
        <f>VII!M15</f>
        <v>0</v>
      </c>
      <c r="N15" s="626">
        <f>VII!N15</f>
        <v>0</v>
      </c>
      <c r="O15" s="629">
        <f>VII!O15</f>
        <v>0</v>
      </c>
    </row>
    <row r="16" spans="1:15" ht="14.25" customHeight="1" x14ac:dyDescent="0.25">
      <c r="A16" s="975" t="s">
        <v>50</v>
      </c>
      <c r="B16" s="976"/>
      <c r="C16" s="544" t="s">
        <v>31</v>
      </c>
      <c r="D16" s="625">
        <f>VII!D16</f>
        <v>0</v>
      </c>
      <c r="E16" s="626">
        <f>VII!E16</f>
        <v>0</v>
      </c>
      <c r="F16" s="627">
        <f>VII!F16</f>
        <v>0</v>
      </c>
      <c r="G16" s="626">
        <f>VII!G16</f>
        <v>0</v>
      </c>
      <c r="H16" s="626">
        <f>VII!H16</f>
        <v>0</v>
      </c>
      <c r="I16" s="626">
        <f>VII!I16</f>
        <v>0</v>
      </c>
      <c r="J16" s="626">
        <f>VII!J16</f>
        <v>0</v>
      </c>
      <c r="K16" s="626">
        <f>VII!K16</f>
        <v>0</v>
      </c>
      <c r="L16" s="626">
        <f>VII!L16</f>
        <v>0</v>
      </c>
      <c r="M16" s="628">
        <f>VII!M16</f>
        <v>0</v>
      </c>
      <c r="N16" s="631">
        <f>VII!N16</f>
        <v>0</v>
      </c>
      <c r="O16" s="629">
        <f>VII!O16</f>
        <v>0</v>
      </c>
    </row>
    <row r="17" spans="1:15" ht="14.25" customHeight="1" x14ac:dyDescent="0.25">
      <c r="A17" s="975" t="s">
        <v>51</v>
      </c>
      <c r="B17" s="976"/>
      <c r="C17" s="544" t="s">
        <v>42</v>
      </c>
      <c r="D17" s="632"/>
      <c r="E17" s="633">
        <f>VII!E17</f>
        <v>0</v>
      </c>
      <c r="F17" s="627">
        <f>VII!F17</f>
        <v>0</v>
      </c>
      <c r="G17" s="626">
        <f>VII!G17</f>
        <v>0</v>
      </c>
      <c r="H17" s="626">
        <f>VII!H17</f>
        <v>0</v>
      </c>
      <c r="I17" s="626">
        <f>VII!I17</f>
        <v>0</v>
      </c>
      <c r="J17" s="626">
        <f>VII!J17</f>
        <v>0</v>
      </c>
      <c r="K17" s="626">
        <f>VII!K17</f>
        <v>0</v>
      </c>
      <c r="L17" s="626">
        <f>VII!L17</f>
        <v>0</v>
      </c>
      <c r="M17" s="628">
        <f>VII!M17</f>
        <v>0</v>
      </c>
      <c r="N17" s="631">
        <f>VII!N17</f>
        <v>0</v>
      </c>
      <c r="O17" s="629">
        <f>VII!O17</f>
        <v>0</v>
      </c>
    </row>
    <row r="18" spans="1:15" ht="14.25" customHeight="1" x14ac:dyDescent="0.25">
      <c r="A18" s="975" t="s">
        <v>55</v>
      </c>
      <c r="B18" s="976"/>
      <c r="C18" s="544" t="s">
        <v>111</v>
      </c>
      <c r="D18" s="625">
        <f>VII!D18</f>
        <v>0</v>
      </c>
      <c r="E18" s="626">
        <f>VII!E18</f>
        <v>0</v>
      </c>
      <c r="F18" s="627">
        <f>VII!F18</f>
        <v>0</v>
      </c>
      <c r="G18" s="626">
        <f>VII!G18</f>
        <v>0</v>
      </c>
      <c r="H18" s="626">
        <f>VII!H18</f>
        <v>0</v>
      </c>
      <c r="I18" s="626">
        <f>VII!I18</f>
        <v>0</v>
      </c>
      <c r="J18" s="626">
        <f>VII!J18</f>
        <v>0</v>
      </c>
      <c r="K18" s="626">
        <f>VII!K18</f>
        <v>0</v>
      </c>
      <c r="L18" s="626">
        <f>VII!L18</f>
        <v>0</v>
      </c>
      <c r="M18" s="628">
        <f>VII!M18</f>
        <v>0</v>
      </c>
      <c r="N18" s="631">
        <f>VII!N18</f>
        <v>0</v>
      </c>
      <c r="O18" s="629">
        <f>VII!O18</f>
        <v>0</v>
      </c>
    </row>
    <row r="19" spans="1:15" ht="14.25" customHeight="1" x14ac:dyDescent="0.25">
      <c r="A19" s="975" t="s">
        <v>100</v>
      </c>
      <c r="B19" s="976"/>
      <c r="C19" s="544" t="s">
        <v>112</v>
      </c>
      <c r="D19" s="625">
        <f>VII!D19</f>
        <v>0</v>
      </c>
      <c r="E19" s="626">
        <f>VII!E19</f>
        <v>0</v>
      </c>
      <c r="F19" s="627">
        <f>VII!F19</f>
        <v>0</v>
      </c>
      <c r="G19" s="626">
        <f>VII!G19</f>
        <v>0</v>
      </c>
      <c r="H19" s="626">
        <f>VII!H19</f>
        <v>0</v>
      </c>
      <c r="I19" s="626">
        <f>VII!I19</f>
        <v>0</v>
      </c>
      <c r="J19" s="626">
        <f>VII!J19</f>
        <v>0</v>
      </c>
      <c r="K19" s="626">
        <f>VII!K19</f>
        <v>0</v>
      </c>
      <c r="L19" s="626">
        <f>VII!L19</f>
        <v>0</v>
      </c>
      <c r="M19" s="628">
        <f>VII!M19</f>
        <v>0</v>
      </c>
      <c r="N19" s="626">
        <f>VII!N19</f>
        <v>0</v>
      </c>
      <c r="O19" s="629">
        <f>VII!O19</f>
        <v>0</v>
      </c>
    </row>
    <row r="20" spans="1:15" ht="14.25" customHeight="1" x14ac:dyDescent="0.25">
      <c r="A20" s="975" t="s">
        <v>54</v>
      </c>
      <c r="B20" s="976"/>
      <c r="C20" s="544" t="s">
        <v>114</v>
      </c>
      <c r="D20" s="625">
        <f>VII!D20</f>
        <v>0</v>
      </c>
      <c r="E20" s="626">
        <f>VII!E20</f>
        <v>0</v>
      </c>
      <c r="F20" s="627">
        <f>VII!F20</f>
        <v>0</v>
      </c>
      <c r="G20" s="626">
        <f>VII!G20</f>
        <v>0</v>
      </c>
      <c r="H20" s="626">
        <f>VII!H20</f>
        <v>0</v>
      </c>
      <c r="I20" s="626">
        <f>VII!I20</f>
        <v>0</v>
      </c>
      <c r="J20" s="626">
        <f>VII!J20</f>
        <v>0</v>
      </c>
      <c r="K20" s="626">
        <f>VII!K20</f>
        <v>0</v>
      </c>
      <c r="L20" s="626">
        <f>VII!L20</f>
        <v>0</v>
      </c>
      <c r="M20" s="628">
        <f>VII!M20</f>
        <v>0</v>
      </c>
      <c r="N20" s="626">
        <f>VII!N20</f>
        <v>0</v>
      </c>
      <c r="O20" s="629">
        <f>VII!O20</f>
        <v>0</v>
      </c>
    </row>
    <row r="21" spans="1:15" ht="14.25" customHeight="1" x14ac:dyDescent="0.25">
      <c r="A21" s="975" t="s">
        <v>687</v>
      </c>
      <c r="B21" s="976"/>
      <c r="C21" s="544" t="s">
        <v>113</v>
      </c>
      <c r="D21" s="625">
        <f>VII!D21</f>
        <v>0</v>
      </c>
      <c r="E21" s="626">
        <f>VII!E21</f>
        <v>0</v>
      </c>
      <c r="F21" s="627">
        <f>VII!F21</f>
        <v>0</v>
      </c>
      <c r="G21" s="626">
        <f>VII!G21</f>
        <v>0</v>
      </c>
      <c r="H21" s="626">
        <f>VII!H21</f>
        <v>0</v>
      </c>
      <c r="I21" s="626">
        <f>VII!I21</f>
        <v>0</v>
      </c>
      <c r="J21" s="626">
        <f>VII!J21</f>
        <v>0</v>
      </c>
      <c r="K21" s="626">
        <f>VII!K21</f>
        <v>0</v>
      </c>
      <c r="L21" s="626">
        <f>VII!L21</f>
        <v>0</v>
      </c>
      <c r="M21" s="628">
        <f>VII!M21</f>
        <v>0</v>
      </c>
      <c r="N21" s="631">
        <f>VII!N21</f>
        <v>0</v>
      </c>
      <c r="O21" s="629">
        <f>VII!O21</f>
        <v>0</v>
      </c>
    </row>
    <row r="22" spans="1:15" ht="14.25" customHeight="1" x14ac:dyDescent="0.25">
      <c r="A22" s="975" t="s">
        <v>57</v>
      </c>
      <c r="B22" s="976"/>
      <c r="C22" s="544" t="s">
        <v>115</v>
      </c>
      <c r="D22" s="625">
        <f>VII!D22</f>
        <v>0</v>
      </c>
      <c r="E22" s="626">
        <f>VII!E22</f>
        <v>0</v>
      </c>
      <c r="F22" s="634">
        <f>VII!F22</f>
        <v>0</v>
      </c>
      <c r="G22" s="626">
        <f>VII!G22</f>
        <v>0</v>
      </c>
      <c r="H22" s="626">
        <f>VII!H22</f>
        <v>0</v>
      </c>
      <c r="I22" s="626">
        <f>VII!I22</f>
        <v>0</v>
      </c>
      <c r="J22" s="626">
        <f>VII!J22</f>
        <v>0</v>
      </c>
      <c r="K22" s="626">
        <f>VII!K22</f>
        <v>0</v>
      </c>
      <c r="L22" s="626">
        <f>VII!L22</f>
        <v>0</v>
      </c>
      <c r="M22" s="628">
        <f>VII!M22</f>
        <v>0</v>
      </c>
      <c r="N22" s="631">
        <f>VII!N22</f>
        <v>0</v>
      </c>
      <c r="O22" s="629">
        <f>VII!O22</f>
        <v>0</v>
      </c>
    </row>
    <row r="23" spans="1:15" ht="14.25" customHeight="1" x14ac:dyDescent="0.25">
      <c r="A23" s="975" t="s">
        <v>101</v>
      </c>
      <c r="B23" s="976"/>
      <c r="C23" s="544" t="s">
        <v>116</v>
      </c>
      <c r="D23" s="625">
        <f>VII!D23</f>
        <v>0</v>
      </c>
      <c r="E23" s="626">
        <f>VII!E23</f>
        <v>0</v>
      </c>
      <c r="F23" s="627">
        <f>VII!F23</f>
        <v>0</v>
      </c>
      <c r="G23" s="626">
        <f>VII!G23</f>
        <v>0</v>
      </c>
      <c r="H23" s="626">
        <f>VII!H23</f>
        <v>0</v>
      </c>
      <c r="I23" s="626">
        <f>VII!I23</f>
        <v>0</v>
      </c>
      <c r="J23" s="626">
        <f>VII!J23</f>
        <v>0</v>
      </c>
      <c r="K23" s="626">
        <f>VII!K23</f>
        <v>0</v>
      </c>
      <c r="L23" s="626">
        <f>VII!L23</f>
        <v>0</v>
      </c>
      <c r="M23" s="628">
        <f>VII!M23</f>
        <v>0</v>
      </c>
      <c r="N23" s="631">
        <f>VII!N23</f>
        <v>0</v>
      </c>
      <c r="O23" s="629">
        <f>VII!O23</f>
        <v>0</v>
      </c>
    </row>
    <row r="24" spans="1:15" ht="14.25" customHeight="1" x14ac:dyDescent="0.25">
      <c r="A24" s="975" t="s">
        <v>472</v>
      </c>
      <c r="B24" s="976"/>
      <c r="C24" s="544" t="s">
        <v>117</v>
      </c>
      <c r="D24" s="625">
        <f>VII!D24</f>
        <v>0</v>
      </c>
      <c r="E24" s="635"/>
      <c r="F24" s="635"/>
      <c r="G24" s="626">
        <f>VII!G24</f>
        <v>0</v>
      </c>
      <c r="H24" s="626">
        <f>VII!H24</f>
        <v>0</v>
      </c>
      <c r="I24" s="626">
        <f>VII!I24</f>
        <v>0</v>
      </c>
      <c r="J24" s="626">
        <f>VII!J24</f>
        <v>0</v>
      </c>
      <c r="K24" s="626">
        <f>VII!K24</f>
        <v>0</v>
      </c>
      <c r="L24" s="626">
        <f>VII!L24</f>
        <v>0</v>
      </c>
      <c r="M24" s="628">
        <f>VII!M24</f>
        <v>0</v>
      </c>
      <c r="N24" s="635"/>
      <c r="O24" s="636"/>
    </row>
    <row r="25" spans="1:15" ht="14.25" customHeight="1" x14ac:dyDescent="0.25">
      <c r="A25" s="975" t="s">
        <v>102</v>
      </c>
      <c r="B25" s="976"/>
      <c r="C25" s="544" t="s">
        <v>118</v>
      </c>
      <c r="D25" s="625">
        <f>VII!D25</f>
        <v>0</v>
      </c>
      <c r="E25" s="626">
        <v>0</v>
      </c>
      <c r="F25" s="627">
        <f>IF(D25&gt;0,E25/D25*10,0)</f>
        <v>0</v>
      </c>
      <c r="G25" s="626">
        <f>VII!G25</f>
        <v>0</v>
      </c>
      <c r="H25" s="626">
        <f>VII!H25</f>
        <v>0</v>
      </c>
      <c r="I25" s="626">
        <f>VII!I25</f>
        <v>0</v>
      </c>
      <c r="J25" s="626">
        <f>VII!J25</f>
        <v>0</v>
      </c>
      <c r="K25" s="626">
        <f>VII!K25</f>
        <v>0</v>
      </c>
      <c r="L25" s="626">
        <f>VII!L25</f>
        <v>0</v>
      </c>
      <c r="M25" s="628">
        <f>VII!M25</f>
        <v>0</v>
      </c>
      <c r="N25" s="631">
        <f>M25</f>
        <v>0</v>
      </c>
      <c r="O25" s="629">
        <f>IF(E25=0,0,N25/E25)</f>
        <v>0</v>
      </c>
    </row>
    <row r="26" spans="1:15" ht="14.25" customHeight="1" x14ac:dyDescent="0.25">
      <c r="A26" s="975" t="s">
        <v>473</v>
      </c>
      <c r="B26" s="976"/>
      <c r="C26" s="544" t="s">
        <v>119</v>
      </c>
      <c r="D26" s="625">
        <f>VII!D26</f>
        <v>0</v>
      </c>
      <c r="E26" s="635"/>
      <c r="F26" s="635"/>
      <c r="G26" s="626">
        <f>VII!G26</f>
        <v>0</v>
      </c>
      <c r="H26" s="626">
        <f>VII!H26</f>
        <v>0</v>
      </c>
      <c r="I26" s="626">
        <f>VII!I26</f>
        <v>0</v>
      </c>
      <c r="J26" s="626">
        <f>VII!J26</f>
        <v>0</v>
      </c>
      <c r="K26" s="626">
        <f>VII!K26</f>
        <v>0</v>
      </c>
      <c r="L26" s="626">
        <f>VII!L26</f>
        <v>0</v>
      </c>
      <c r="M26" s="628">
        <f>VII!M26</f>
        <v>0</v>
      </c>
      <c r="N26" s="635"/>
      <c r="O26" s="636"/>
    </row>
    <row r="27" spans="1:15" ht="14.25" customHeight="1" x14ac:dyDescent="0.25">
      <c r="A27" s="975" t="s">
        <v>599</v>
      </c>
      <c r="B27" s="976"/>
      <c r="C27" s="544" t="s">
        <v>120</v>
      </c>
      <c r="D27" s="625">
        <f>VII!D27</f>
        <v>0</v>
      </c>
      <c r="E27" s="626">
        <f>VII!E27</f>
        <v>0</v>
      </c>
      <c r="F27" s="627">
        <f>VII!F27</f>
        <v>0</v>
      </c>
      <c r="G27" s="626">
        <f>VII!G27</f>
        <v>0</v>
      </c>
      <c r="H27" s="626">
        <f>VII!H27</f>
        <v>0</v>
      </c>
      <c r="I27" s="626">
        <f>VII!I27</f>
        <v>0</v>
      </c>
      <c r="J27" s="626">
        <f>VII!J27</f>
        <v>0</v>
      </c>
      <c r="K27" s="626">
        <f>VII!K27</f>
        <v>0</v>
      </c>
      <c r="L27" s="626">
        <f>VII!L27</f>
        <v>0</v>
      </c>
      <c r="M27" s="628">
        <f>VII!M27</f>
        <v>0</v>
      </c>
      <c r="N27" s="626">
        <f>VII!N27</f>
        <v>0</v>
      </c>
      <c r="O27" s="629">
        <f>VII!O27</f>
        <v>0</v>
      </c>
    </row>
    <row r="28" spans="1:15" ht="14.25" customHeight="1" x14ac:dyDescent="0.25">
      <c r="A28" s="975" t="s">
        <v>600</v>
      </c>
      <c r="B28" s="976"/>
      <c r="C28" s="544" t="s">
        <v>121</v>
      </c>
      <c r="D28" s="625">
        <f>VII!D28</f>
        <v>0</v>
      </c>
      <c r="E28" s="626">
        <f>VII!E28</f>
        <v>0</v>
      </c>
      <c r="F28" s="627">
        <f>VII!F28</f>
        <v>0</v>
      </c>
      <c r="G28" s="626">
        <f>VII!G28</f>
        <v>0</v>
      </c>
      <c r="H28" s="626">
        <f>VII!H28</f>
        <v>0</v>
      </c>
      <c r="I28" s="626">
        <f>VII!I28</f>
        <v>0</v>
      </c>
      <c r="J28" s="626">
        <f>VII!J28</f>
        <v>0</v>
      </c>
      <c r="K28" s="626">
        <f>VII!K28</f>
        <v>0</v>
      </c>
      <c r="L28" s="626">
        <f>VII!L28</f>
        <v>0</v>
      </c>
      <c r="M28" s="628">
        <f>VII!M28</f>
        <v>0</v>
      </c>
      <c r="N28" s="626">
        <f>VII!N28</f>
        <v>0</v>
      </c>
      <c r="O28" s="629">
        <f>VII!O28</f>
        <v>0</v>
      </c>
    </row>
    <row r="29" spans="1:15" ht="14.25" customHeight="1" x14ac:dyDescent="0.25">
      <c r="A29" s="975" t="s">
        <v>103</v>
      </c>
      <c r="B29" s="976"/>
      <c r="C29" s="544" t="s">
        <v>122</v>
      </c>
      <c r="D29" s="625">
        <f>VII!D29</f>
        <v>0</v>
      </c>
      <c r="E29" s="626">
        <f>VII!E29</f>
        <v>0</v>
      </c>
      <c r="F29" s="627">
        <f>VII!F29</f>
        <v>0</v>
      </c>
      <c r="G29" s="626">
        <f>VII!G29</f>
        <v>0</v>
      </c>
      <c r="H29" s="626">
        <f>VII!H29</f>
        <v>0</v>
      </c>
      <c r="I29" s="626">
        <f>VII!I29</f>
        <v>0</v>
      </c>
      <c r="J29" s="626">
        <f>VII!J29</f>
        <v>0</v>
      </c>
      <c r="K29" s="626">
        <f>VII!K29</f>
        <v>0</v>
      </c>
      <c r="L29" s="626">
        <f>VII!L29</f>
        <v>0</v>
      </c>
      <c r="M29" s="628">
        <f>VII!M29</f>
        <v>0</v>
      </c>
      <c r="N29" s="631">
        <f>VII!N29</f>
        <v>0</v>
      </c>
      <c r="O29" s="629">
        <f>VII!O29</f>
        <v>0</v>
      </c>
    </row>
    <row r="30" spans="1:15" ht="14.25" customHeight="1" x14ac:dyDescent="0.25">
      <c r="A30" s="975" t="s">
        <v>654</v>
      </c>
      <c r="B30" s="976"/>
      <c r="C30" s="544" t="s">
        <v>123</v>
      </c>
      <c r="D30" s="625">
        <f>VII!D30</f>
        <v>0</v>
      </c>
      <c r="E30" s="626">
        <f>VII!E30</f>
        <v>0</v>
      </c>
      <c r="F30" s="627">
        <f>VII!F30</f>
        <v>0</v>
      </c>
      <c r="G30" s="626">
        <f>VII!G30</f>
        <v>0</v>
      </c>
      <c r="H30" s="626">
        <f>VII!H30</f>
        <v>0</v>
      </c>
      <c r="I30" s="626">
        <f>VII!I30</f>
        <v>0</v>
      </c>
      <c r="J30" s="626">
        <f>VII!J30</f>
        <v>0</v>
      </c>
      <c r="K30" s="626">
        <f>VII!K30</f>
        <v>0</v>
      </c>
      <c r="L30" s="626">
        <f>VII!L30</f>
        <v>0</v>
      </c>
      <c r="M30" s="628">
        <f>VII!M30</f>
        <v>0</v>
      </c>
      <c r="N30" s="631">
        <f>VII!N30</f>
        <v>0</v>
      </c>
      <c r="O30" s="629">
        <f>VII!O30</f>
        <v>0</v>
      </c>
    </row>
    <row r="31" spans="1:15" ht="14.25" customHeight="1" x14ac:dyDescent="0.25">
      <c r="A31" s="975" t="s">
        <v>655</v>
      </c>
      <c r="B31" s="976"/>
      <c r="C31" s="544" t="s">
        <v>124</v>
      </c>
      <c r="D31" s="625">
        <f>VII!D31</f>
        <v>0</v>
      </c>
      <c r="E31" s="626">
        <f>VII!E31</f>
        <v>0</v>
      </c>
      <c r="F31" s="627">
        <f>VII!F31</f>
        <v>0</v>
      </c>
      <c r="G31" s="626">
        <f>VII!G31</f>
        <v>0</v>
      </c>
      <c r="H31" s="626">
        <f>VII!H31</f>
        <v>0</v>
      </c>
      <c r="I31" s="626">
        <f>VII!I31</f>
        <v>0</v>
      </c>
      <c r="J31" s="626">
        <f>VII!J31</f>
        <v>0</v>
      </c>
      <c r="K31" s="626">
        <f>VII!K31</f>
        <v>0</v>
      </c>
      <c r="L31" s="626">
        <f>VII!L31</f>
        <v>0</v>
      </c>
      <c r="M31" s="628">
        <f>VII!M31</f>
        <v>0</v>
      </c>
      <c r="N31" s="631">
        <f>VII!N31</f>
        <v>0</v>
      </c>
      <c r="O31" s="629">
        <f>VII!O31</f>
        <v>0</v>
      </c>
    </row>
    <row r="32" spans="1:15" ht="14.25" customHeight="1" x14ac:dyDescent="0.25">
      <c r="A32" s="975" t="s">
        <v>105</v>
      </c>
      <c r="B32" s="976"/>
      <c r="C32" s="544" t="s">
        <v>125</v>
      </c>
      <c r="D32" s="625">
        <f>VII!D32</f>
        <v>0</v>
      </c>
      <c r="E32" s="626">
        <f>VII!E32</f>
        <v>0</v>
      </c>
      <c r="F32" s="635"/>
      <c r="G32" s="626">
        <f>VII!G32</f>
        <v>0</v>
      </c>
      <c r="H32" s="626">
        <f>VII!H32</f>
        <v>0</v>
      </c>
      <c r="I32" s="626">
        <f>VII!I32</f>
        <v>0</v>
      </c>
      <c r="J32" s="626">
        <f>VII!J32</f>
        <v>0</v>
      </c>
      <c r="K32" s="626">
        <f>VII!K32</f>
        <v>0</v>
      </c>
      <c r="L32" s="626">
        <f>VII!L32</f>
        <v>0</v>
      </c>
      <c r="M32" s="628">
        <f>VII!M32</f>
        <v>0</v>
      </c>
      <c r="N32" s="628">
        <f>VII!N32</f>
        <v>0</v>
      </c>
      <c r="O32" s="629">
        <f>VII!O32</f>
        <v>0</v>
      </c>
    </row>
    <row r="33" spans="1:15" ht="14.25" customHeight="1" x14ac:dyDescent="0.25">
      <c r="A33" s="975" t="s">
        <v>474</v>
      </c>
      <c r="B33" s="976"/>
      <c r="C33" s="544" t="s">
        <v>126</v>
      </c>
      <c r="D33" s="625">
        <f>VII!D33</f>
        <v>0</v>
      </c>
      <c r="E33" s="626">
        <f>VII!E33</f>
        <v>0</v>
      </c>
      <c r="F33" s="635"/>
      <c r="G33" s="626">
        <f>VII!G33</f>
        <v>0</v>
      </c>
      <c r="H33" s="626">
        <f>VII!H33</f>
        <v>0</v>
      </c>
      <c r="I33" s="626">
        <f>VII!I33</f>
        <v>0</v>
      </c>
      <c r="J33" s="626">
        <f>VII!J33</f>
        <v>0</v>
      </c>
      <c r="K33" s="626">
        <f>VII!K33</f>
        <v>0</v>
      </c>
      <c r="L33" s="626">
        <f>VII!L33</f>
        <v>0</v>
      </c>
      <c r="M33" s="628">
        <f>VII!M33</f>
        <v>0</v>
      </c>
      <c r="N33" s="637">
        <f>VII!N33</f>
        <v>0</v>
      </c>
      <c r="O33" s="629">
        <f>VII!O33</f>
        <v>0</v>
      </c>
    </row>
    <row r="34" spans="1:15" ht="14.25" customHeight="1" x14ac:dyDescent="0.25">
      <c r="A34" s="975" t="s">
        <v>475</v>
      </c>
      <c r="B34" s="976"/>
      <c r="C34" s="544" t="s">
        <v>127</v>
      </c>
      <c r="D34" s="625">
        <f>VII!D34</f>
        <v>0</v>
      </c>
      <c r="E34" s="626">
        <f>VII!E34</f>
        <v>0</v>
      </c>
      <c r="F34" s="635"/>
      <c r="G34" s="626">
        <f>VII!G34</f>
        <v>0</v>
      </c>
      <c r="H34" s="626">
        <f>VII!H34</f>
        <v>0</v>
      </c>
      <c r="I34" s="626">
        <f>VII!I34</f>
        <v>0</v>
      </c>
      <c r="J34" s="626">
        <f>VII!J34</f>
        <v>0</v>
      </c>
      <c r="K34" s="626">
        <f>VII!K34</f>
        <v>0</v>
      </c>
      <c r="L34" s="626">
        <f>VII!L34</f>
        <v>0</v>
      </c>
      <c r="M34" s="628">
        <f>VII!M34</f>
        <v>0</v>
      </c>
      <c r="N34" s="637">
        <f>VII!N34</f>
        <v>0</v>
      </c>
      <c r="O34" s="629">
        <f>VII!O34</f>
        <v>0</v>
      </c>
    </row>
    <row r="35" spans="1:15" ht="14.25" customHeight="1" x14ac:dyDescent="0.25">
      <c r="A35" s="975" t="s">
        <v>106</v>
      </c>
      <c r="B35" s="976"/>
      <c r="C35" s="544" t="s">
        <v>128</v>
      </c>
      <c r="D35" s="625">
        <f>VII!D35</f>
        <v>0</v>
      </c>
      <c r="E35" s="626">
        <f>VII!E35</f>
        <v>0</v>
      </c>
      <c r="F35" s="635"/>
      <c r="G35" s="626">
        <f>VII!G35</f>
        <v>0</v>
      </c>
      <c r="H35" s="626">
        <f>VII!H35</f>
        <v>0</v>
      </c>
      <c r="I35" s="626">
        <f>VII!I35</f>
        <v>0</v>
      </c>
      <c r="J35" s="626">
        <f>VII!J35</f>
        <v>0</v>
      </c>
      <c r="K35" s="626">
        <f>VII!K35</f>
        <v>0</v>
      </c>
      <c r="L35" s="626">
        <f>VII!L35</f>
        <v>0</v>
      </c>
      <c r="M35" s="628">
        <f>VII!M35</f>
        <v>0</v>
      </c>
      <c r="N35" s="628">
        <f>VII!N35</f>
        <v>0</v>
      </c>
      <c r="O35" s="629">
        <f>VII!O35</f>
        <v>0</v>
      </c>
    </row>
    <row r="36" spans="1:15" ht="14.25" customHeight="1" x14ac:dyDescent="0.25">
      <c r="A36" s="975" t="s">
        <v>688</v>
      </c>
      <c r="B36" s="976"/>
      <c r="C36" s="544" t="s">
        <v>311</v>
      </c>
      <c r="D36" s="625">
        <f>VII!D36</f>
        <v>0</v>
      </c>
      <c r="E36" s="635"/>
      <c r="F36" s="635"/>
      <c r="G36" s="626">
        <f>VII!G36</f>
        <v>0</v>
      </c>
      <c r="H36" s="626">
        <f>VII!H36</f>
        <v>0</v>
      </c>
      <c r="I36" s="626">
        <f>VII!I36</f>
        <v>0</v>
      </c>
      <c r="J36" s="626">
        <f>VII!J36</f>
        <v>0</v>
      </c>
      <c r="K36" s="626">
        <f>VII!K36</f>
        <v>0</v>
      </c>
      <c r="L36" s="626">
        <f>VII!L36</f>
        <v>0</v>
      </c>
      <c r="M36" s="628">
        <f>VII!M36</f>
        <v>0</v>
      </c>
      <c r="N36" s="635"/>
      <c r="O36" s="636"/>
    </row>
    <row r="37" spans="1:15" ht="14.25" customHeight="1" x14ac:dyDescent="0.25">
      <c r="A37" s="975" t="s">
        <v>689</v>
      </c>
      <c r="B37" s="976"/>
      <c r="C37" s="544" t="s">
        <v>310</v>
      </c>
      <c r="D37" s="625">
        <f>VII!D37</f>
        <v>0</v>
      </c>
      <c r="E37" s="635"/>
      <c r="F37" s="635"/>
      <c r="G37" s="626">
        <f>VII!G37</f>
        <v>0</v>
      </c>
      <c r="H37" s="626">
        <f>VII!H37</f>
        <v>0</v>
      </c>
      <c r="I37" s="626">
        <f>VII!I37</f>
        <v>0</v>
      </c>
      <c r="J37" s="626">
        <f>VII!J37</f>
        <v>0</v>
      </c>
      <c r="K37" s="626">
        <f>VII!K37</f>
        <v>0</v>
      </c>
      <c r="L37" s="626">
        <f>VII!L37</f>
        <v>0</v>
      </c>
      <c r="M37" s="628">
        <f>VII!M37</f>
        <v>0</v>
      </c>
      <c r="N37" s="635"/>
      <c r="O37" s="636"/>
    </row>
    <row r="38" spans="1:15" ht="37.5" customHeight="1" x14ac:dyDescent="0.25">
      <c r="A38" s="975" t="s">
        <v>690</v>
      </c>
      <c r="B38" s="976"/>
      <c r="C38" s="544" t="s">
        <v>308</v>
      </c>
      <c r="D38" s="625">
        <f>VII!D38</f>
        <v>0</v>
      </c>
      <c r="E38" s="626">
        <v>0</v>
      </c>
      <c r="F38" s="627">
        <f>IF(D38&gt;0,(E38)/(D38),0)</f>
        <v>0</v>
      </c>
      <c r="G38" s="626">
        <f>VII!G38</f>
        <v>0</v>
      </c>
      <c r="H38" s="626">
        <f>VII!H38</f>
        <v>0</v>
      </c>
      <c r="I38" s="626">
        <f>VII!I38</f>
        <v>0</v>
      </c>
      <c r="J38" s="626">
        <f>VII!J38</f>
        <v>0</v>
      </c>
      <c r="K38" s="626">
        <f>VII!K38</f>
        <v>0</v>
      </c>
      <c r="L38" s="626">
        <f>VII!L38</f>
        <v>0</v>
      </c>
      <c r="M38" s="628">
        <f>VII!M38</f>
        <v>0</v>
      </c>
      <c r="N38" s="631">
        <f>M38</f>
        <v>0</v>
      </c>
      <c r="O38" s="629">
        <f>IF(E38=0,0,N38/E38)</f>
        <v>0</v>
      </c>
    </row>
    <row r="39" spans="1:15" ht="17.25" customHeight="1" x14ac:dyDescent="0.25">
      <c r="A39" s="975" t="s">
        <v>107</v>
      </c>
      <c r="B39" s="976"/>
      <c r="C39" s="544" t="s">
        <v>307</v>
      </c>
      <c r="D39" s="632"/>
      <c r="E39" s="635"/>
      <c r="F39" s="635"/>
      <c r="G39" s="626">
        <f>VII!G39</f>
        <v>0</v>
      </c>
      <c r="H39" s="626">
        <f>VII!H39</f>
        <v>0</v>
      </c>
      <c r="I39" s="626">
        <f>VII!I39</f>
        <v>0</v>
      </c>
      <c r="J39" s="626">
        <f>VII!J39</f>
        <v>0</v>
      </c>
      <c r="K39" s="626">
        <f>VII!K39</f>
        <v>0</v>
      </c>
      <c r="L39" s="626">
        <f>VII!L39</f>
        <v>0</v>
      </c>
      <c r="M39" s="628">
        <f>VII!M39</f>
        <v>0</v>
      </c>
      <c r="N39" s="635"/>
      <c r="O39" s="636"/>
    </row>
    <row r="40" spans="1:15" ht="17.25" customHeight="1" x14ac:dyDescent="0.25">
      <c r="A40" s="975" t="s">
        <v>108</v>
      </c>
      <c r="B40" s="976"/>
      <c r="C40" s="544" t="s">
        <v>306</v>
      </c>
      <c r="D40" s="632"/>
      <c r="E40" s="635"/>
      <c r="F40" s="635"/>
      <c r="G40" s="626">
        <f>VII!G40</f>
        <v>0</v>
      </c>
      <c r="H40" s="626">
        <f>VII!H40</f>
        <v>0</v>
      </c>
      <c r="I40" s="626">
        <f>VII!I40</f>
        <v>0</v>
      </c>
      <c r="J40" s="626">
        <f>VII!J40</f>
        <v>0</v>
      </c>
      <c r="K40" s="626">
        <f>VII!K40</f>
        <v>0</v>
      </c>
      <c r="L40" s="626">
        <f>VII!L40</f>
        <v>0</v>
      </c>
      <c r="M40" s="628">
        <f>VII!M40</f>
        <v>0</v>
      </c>
      <c r="N40" s="635"/>
      <c r="O40" s="636"/>
    </row>
    <row r="41" spans="1:15" ht="33.75" customHeight="1" thickBot="1" x14ac:dyDescent="0.3">
      <c r="A41" s="981" t="s">
        <v>656</v>
      </c>
      <c r="B41" s="982"/>
      <c r="C41" s="552" t="s">
        <v>304</v>
      </c>
      <c r="D41" s="638">
        <f>VII!D41</f>
        <v>0</v>
      </c>
      <c r="E41" s="639"/>
      <c r="F41" s="639"/>
      <c r="G41" s="640">
        <f>VII!G41</f>
        <v>0</v>
      </c>
      <c r="H41" s="640">
        <f>VII!H41</f>
        <v>0</v>
      </c>
      <c r="I41" s="640">
        <f>VII!I41</f>
        <v>0</v>
      </c>
      <c r="J41" s="640">
        <f>VII!J41</f>
        <v>0</v>
      </c>
      <c r="K41" s="640">
        <f>VII!K41</f>
        <v>0</v>
      </c>
      <c r="L41" s="640">
        <f>VII!L41</f>
        <v>0</v>
      </c>
      <c r="M41" s="640">
        <f>VII!M41</f>
        <v>0</v>
      </c>
      <c r="N41" s="640">
        <f>VII!N41</f>
        <v>0</v>
      </c>
      <c r="O41" s="620"/>
    </row>
    <row r="42" spans="1:15" ht="18.75" x14ac:dyDescent="0.3">
      <c r="B42" s="316"/>
      <c r="C42" s="317"/>
      <c r="D42" s="316"/>
      <c r="E42" s="316"/>
      <c r="F42" s="316"/>
      <c r="G42" s="316"/>
      <c r="H42" s="316"/>
      <c r="I42" s="316"/>
      <c r="J42" s="316"/>
      <c r="K42" s="316"/>
      <c r="L42" s="316"/>
      <c r="M42" s="316"/>
      <c r="N42" s="316"/>
      <c r="O42" s="316"/>
    </row>
    <row r="43" spans="1:15" ht="18.75" x14ac:dyDescent="0.3">
      <c r="B43" s="316"/>
      <c r="C43" s="317"/>
      <c r="D43" s="316"/>
      <c r="E43" s="316"/>
      <c r="F43" s="316"/>
      <c r="G43" s="316"/>
      <c r="H43" s="316"/>
      <c r="I43" s="316"/>
      <c r="J43" s="316"/>
      <c r="K43" s="316"/>
      <c r="L43" s="316"/>
      <c r="M43" s="316"/>
      <c r="N43" s="316"/>
      <c r="O43" s="316"/>
    </row>
    <row r="44" spans="1:15" ht="18.75" x14ac:dyDescent="0.3">
      <c r="B44" s="316"/>
    </row>
    <row r="45" spans="1:15" ht="18.75" x14ac:dyDescent="0.3">
      <c r="B45" s="316"/>
      <c r="D45" s="318"/>
      <c r="E45" s="318"/>
      <c r="F45" s="318"/>
      <c r="G45" s="318"/>
      <c r="H45" s="318"/>
      <c r="I45" s="318"/>
      <c r="J45" s="318"/>
      <c r="K45" s="318"/>
      <c r="L45" s="318"/>
      <c r="M45" s="318"/>
      <c r="N45" s="318"/>
      <c r="O45" s="318"/>
    </row>
    <row r="46" spans="1:15" ht="18.75" x14ac:dyDescent="0.3">
      <c r="B46" s="316"/>
      <c r="D46" s="318"/>
      <c r="E46" s="318"/>
      <c r="F46" s="318"/>
      <c r="G46" s="318"/>
      <c r="H46" s="318"/>
      <c r="I46" s="318"/>
      <c r="J46" s="318"/>
      <c r="K46" s="318"/>
      <c r="L46" s="318"/>
      <c r="M46" s="318"/>
      <c r="N46" s="318"/>
      <c r="O46" s="318"/>
    </row>
  </sheetData>
  <sheetProtection algorithmName="SHA-512" hashValue="xICGS1HXHBMhfzGimcBxcUxskLilKKjL4YKQkNtB5FsL/0XkxNtcAqOWxafZmy277IshOQ9oM4XckkJQpkXhqA==" saltValue="yieafe6r55rw+rVbIl1tfA==" spinCount="100000" sheet="1" selectLockedCells="1"/>
  <mergeCells count="43">
    <mergeCell ref="A12:A13"/>
    <mergeCell ref="A14:B14"/>
    <mergeCell ref="A5:B5"/>
    <mergeCell ref="A6:B6"/>
    <mergeCell ref="G3:M3"/>
    <mergeCell ref="N3:N4"/>
    <mergeCell ref="O3:O4"/>
    <mergeCell ref="A7:A10"/>
    <mergeCell ref="A11:B11"/>
    <mergeCell ref="A3:B4"/>
    <mergeCell ref="C3:C4"/>
    <mergeCell ref="D3:D4"/>
    <mergeCell ref="E3:E4"/>
    <mergeCell ref="F3:F4"/>
    <mergeCell ref="A39:B39"/>
    <mergeCell ref="A40:B40"/>
    <mergeCell ref="A18:B18"/>
    <mergeCell ref="A19:B19"/>
    <mergeCell ref="A41:B41"/>
    <mergeCell ref="A33:B33"/>
    <mergeCell ref="A34:B34"/>
    <mergeCell ref="A22:B22"/>
    <mergeCell ref="A20:B20"/>
    <mergeCell ref="A21:B21"/>
    <mergeCell ref="A26:B26"/>
    <mergeCell ref="A27:B27"/>
    <mergeCell ref="A28:B28"/>
    <mergeCell ref="A1:O1"/>
    <mergeCell ref="A35:B35"/>
    <mergeCell ref="A36:B36"/>
    <mergeCell ref="A37:B37"/>
    <mergeCell ref="A38:B38"/>
    <mergeCell ref="A15:B15"/>
    <mergeCell ref="A25:B25"/>
    <mergeCell ref="A29:B29"/>
    <mergeCell ref="A30:B30"/>
    <mergeCell ref="A31:B31"/>
    <mergeCell ref="A32:B32"/>
    <mergeCell ref="A23:B23"/>
    <mergeCell ref="A24:B24"/>
    <mergeCell ref="A16:B16"/>
    <mergeCell ref="A17:B17"/>
    <mergeCell ref="B2:O2"/>
  </mergeCells>
  <pageMargins left="0.70866141732283472" right="0.70866141732283472" top="0.74803149606299213" bottom="0.74803149606299213" header="0.31496062992125984" footer="0.31496062992125984"/>
  <pageSetup paperSize="9" scale="69" orientation="landscape" r:id="rId1"/>
  <ignoredErrors>
    <ignoredError sqref="C6:O6 C7:C41" numberStoredAsText="1"/>
    <ignoredError sqref="D7:O41" numberStoredAsText="1" unlockedFormula="1"/>
  </ignoredError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3" tint="0.39997558519241921"/>
    <pageSetUpPr fitToPage="1"/>
  </sheetPr>
  <dimension ref="A1:M34"/>
  <sheetViews>
    <sheetView zoomScaleNormal="85" workbookViewId="0">
      <selection activeCell="D17" sqref="D17"/>
    </sheetView>
  </sheetViews>
  <sheetFormatPr defaultColWidth="9.140625" defaultRowHeight="15" x14ac:dyDescent="0.25"/>
  <cols>
    <col min="1" max="1" width="9.140625" style="255"/>
    <col min="2" max="2" width="31.5703125" style="255" customWidth="1"/>
    <col min="3" max="3" width="7" style="255" customWidth="1"/>
    <col min="4" max="4" width="11.42578125" style="255" customWidth="1"/>
    <col min="5" max="5" width="11.85546875" style="255" customWidth="1"/>
    <col min="6" max="6" width="15" style="255" customWidth="1"/>
    <col min="7" max="7" width="11.5703125" style="255" customWidth="1"/>
    <col min="8" max="9" width="9.85546875" style="255" bestFit="1" customWidth="1"/>
    <col min="10" max="11" width="9.140625" style="255" customWidth="1"/>
    <col min="12" max="13" width="10.5703125" style="255" customWidth="1"/>
    <col min="14" max="16384" width="9.140625" style="255"/>
  </cols>
  <sheetData>
    <row r="1" spans="1:13" ht="39.75" customHeight="1" thickBot="1" x14ac:dyDescent="0.3">
      <c r="A1" s="965" t="s">
        <v>537</v>
      </c>
      <c r="B1" s="965"/>
      <c r="C1" s="965"/>
      <c r="D1" s="965"/>
      <c r="E1" s="965"/>
      <c r="F1" s="965"/>
      <c r="G1" s="965"/>
      <c r="H1" s="965"/>
      <c r="I1" s="965"/>
      <c r="J1" s="965"/>
      <c r="K1" s="965"/>
      <c r="L1" s="965"/>
      <c r="M1" s="965"/>
    </row>
    <row r="2" spans="1:13" ht="81.75" hidden="1" customHeight="1" thickBot="1" x14ac:dyDescent="0.3">
      <c r="A2" s="641"/>
      <c r="B2" s="1108" t="s">
        <v>691</v>
      </c>
      <c r="C2" s="1108"/>
      <c r="D2" s="1108"/>
      <c r="E2" s="1108"/>
      <c r="F2" s="1108"/>
      <c r="G2" s="1108"/>
      <c r="H2" s="1108"/>
      <c r="I2" s="1108"/>
      <c r="J2" s="1108"/>
      <c r="K2" s="1108"/>
      <c r="L2" s="1108"/>
      <c r="M2" s="1108"/>
    </row>
    <row r="3" spans="1:13" ht="18" customHeight="1" x14ac:dyDescent="0.25">
      <c r="A3" s="1183" t="s">
        <v>45</v>
      </c>
      <c r="B3" s="1178"/>
      <c r="C3" s="1178" t="s">
        <v>521</v>
      </c>
      <c r="D3" s="1178" t="s">
        <v>130</v>
      </c>
      <c r="E3" s="1178" t="s">
        <v>95</v>
      </c>
      <c r="F3" s="1178" t="s">
        <v>601</v>
      </c>
      <c r="G3" s="1178"/>
      <c r="H3" s="1178"/>
      <c r="I3" s="1178"/>
      <c r="J3" s="1178"/>
      <c r="K3" s="1178"/>
      <c r="L3" s="1178"/>
      <c r="M3" s="1179" t="s">
        <v>613</v>
      </c>
    </row>
    <row r="4" spans="1:13" ht="61.9" customHeight="1" x14ac:dyDescent="0.25">
      <c r="A4" s="1184"/>
      <c r="B4" s="1185"/>
      <c r="C4" s="1185"/>
      <c r="D4" s="1185"/>
      <c r="E4" s="1185"/>
      <c r="F4" s="642" t="s">
        <v>131</v>
      </c>
      <c r="G4" s="642" t="s">
        <v>132</v>
      </c>
      <c r="H4" s="642" t="s">
        <v>88</v>
      </c>
      <c r="I4" s="642" t="s">
        <v>89</v>
      </c>
      <c r="J4" s="642" t="s">
        <v>90</v>
      </c>
      <c r="K4" s="642" t="s">
        <v>91</v>
      </c>
      <c r="L4" s="642" t="s">
        <v>410</v>
      </c>
      <c r="M4" s="1180"/>
    </row>
    <row r="5" spans="1:13" ht="16.5" customHeight="1" thickBot="1" x14ac:dyDescent="0.3">
      <c r="A5" s="1181" t="s">
        <v>6</v>
      </c>
      <c r="B5" s="1182"/>
      <c r="C5" s="643" t="s">
        <v>7</v>
      </c>
      <c r="D5" s="644">
        <v>1</v>
      </c>
      <c r="E5" s="644">
        <v>2</v>
      </c>
      <c r="F5" s="644">
        <v>3</v>
      </c>
      <c r="G5" s="644">
        <v>4</v>
      </c>
      <c r="H5" s="644">
        <v>5</v>
      </c>
      <c r="I5" s="644">
        <v>6</v>
      </c>
      <c r="J5" s="644">
        <v>7</v>
      </c>
      <c r="K5" s="644">
        <v>8</v>
      </c>
      <c r="L5" s="644">
        <v>9</v>
      </c>
      <c r="M5" s="645">
        <v>10</v>
      </c>
    </row>
    <row r="6" spans="1:13" ht="32.25" customHeight="1" x14ac:dyDescent="0.25">
      <c r="A6" s="1174" t="s">
        <v>605</v>
      </c>
      <c r="B6" s="1175"/>
      <c r="C6" s="646" t="s">
        <v>15</v>
      </c>
      <c r="D6" s="615"/>
      <c r="E6" s="616"/>
      <c r="F6" s="583">
        <f>VIII!F6</f>
        <v>0</v>
      </c>
      <c r="G6" s="583">
        <f>VIII!G6</f>
        <v>0</v>
      </c>
      <c r="H6" s="583">
        <f>VIII!H6</f>
        <v>0</v>
      </c>
      <c r="I6" s="583">
        <f>VIII!I6</f>
        <v>0</v>
      </c>
      <c r="J6" s="583">
        <f>VIII!J6</f>
        <v>0</v>
      </c>
      <c r="K6" s="652">
        <f>VIII!K6</f>
        <v>0</v>
      </c>
      <c r="L6" s="616"/>
      <c r="M6" s="653"/>
    </row>
    <row r="7" spans="1:13" ht="20.25" customHeight="1" x14ac:dyDescent="0.25">
      <c r="A7" s="1173" t="s">
        <v>522</v>
      </c>
      <c r="B7" s="647" t="s">
        <v>692</v>
      </c>
      <c r="C7" s="646" t="s">
        <v>16</v>
      </c>
      <c r="D7" s="587">
        <f>VIII!D7</f>
        <v>0</v>
      </c>
      <c r="E7" s="588">
        <f>VIII!E7</f>
        <v>0</v>
      </c>
      <c r="F7" s="609"/>
      <c r="G7" s="609"/>
      <c r="H7" s="609"/>
      <c r="I7" s="609"/>
      <c r="J7" s="609"/>
      <c r="K7" s="609"/>
      <c r="L7" s="588">
        <f>VIII!L7</f>
        <v>0</v>
      </c>
      <c r="M7" s="654">
        <f>VIII!M7</f>
        <v>0</v>
      </c>
    </row>
    <row r="8" spans="1:13" ht="16.5" customHeight="1" x14ac:dyDescent="0.25">
      <c r="A8" s="1173"/>
      <c r="B8" s="647" t="s">
        <v>606</v>
      </c>
      <c r="C8" s="648" t="s">
        <v>17</v>
      </c>
      <c r="D8" s="587">
        <f>VIII!D8</f>
        <v>0</v>
      </c>
      <c r="E8" s="588">
        <f>VIII!E8</f>
        <v>0</v>
      </c>
      <c r="F8" s="609"/>
      <c r="G8" s="609"/>
      <c r="H8" s="609"/>
      <c r="I8" s="609"/>
      <c r="J8" s="609"/>
      <c r="K8" s="609"/>
      <c r="L8" s="588">
        <f>VIII!L8</f>
        <v>0</v>
      </c>
      <c r="M8" s="654">
        <f>VIII!M8</f>
        <v>0</v>
      </c>
    </row>
    <row r="9" spans="1:13" ht="16.5" customHeight="1" x14ac:dyDescent="0.25">
      <c r="A9" s="1174" t="s">
        <v>138</v>
      </c>
      <c r="B9" s="1175"/>
      <c r="C9" s="646" t="s">
        <v>18</v>
      </c>
      <c r="D9" s="608"/>
      <c r="E9" s="609"/>
      <c r="F9" s="588">
        <f>VIII!F9</f>
        <v>0</v>
      </c>
      <c r="G9" s="588">
        <f>VIII!G9</f>
        <v>0</v>
      </c>
      <c r="H9" s="588">
        <f>VIII!H9</f>
        <v>0</v>
      </c>
      <c r="I9" s="588">
        <f>VIII!I9</f>
        <v>0</v>
      </c>
      <c r="J9" s="588">
        <f>VIII!J9</f>
        <v>0</v>
      </c>
      <c r="K9" s="655">
        <f>VIII!K9</f>
        <v>0</v>
      </c>
      <c r="L9" s="609"/>
      <c r="M9" s="656"/>
    </row>
    <row r="10" spans="1:13" ht="16.5" customHeight="1" x14ac:dyDescent="0.25">
      <c r="A10" s="649" t="s">
        <v>522</v>
      </c>
      <c r="B10" s="647" t="s">
        <v>607</v>
      </c>
      <c r="C10" s="646" t="s">
        <v>19</v>
      </c>
      <c r="D10" s="587">
        <f>VIII!D10</f>
        <v>0</v>
      </c>
      <c r="E10" s="588">
        <f>VIII!E10</f>
        <v>0</v>
      </c>
      <c r="F10" s="609"/>
      <c r="G10" s="609"/>
      <c r="H10" s="609"/>
      <c r="I10" s="609"/>
      <c r="J10" s="609"/>
      <c r="K10" s="609"/>
      <c r="L10" s="588">
        <f>VIII!L10</f>
        <v>0</v>
      </c>
      <c r="M10" s="654">
        <f>VIII!M10</f>
        <v>0</v>
      </c>
    </row>
    <row r="11" spans="1:13" ht="16.5" customHeight="1" x14ac:dyDescent="0.25">
      <c r="A11" s="1174" t="s">
        <v>140</v>
      </c>
      <c r="B11" s="1175"/>
      <c r="C11" s="646" t="s">
        <v>27</v>
      </c>
      <c r="D11" s="650"/>
      <c r="E11" s="657"/>
      <c r="F11" s="588">
        <f>VIII!F11</f>
        <v>0</v>
      </c>
      <c r="G11" s="588">
        <f>VIII!G11</f>
        <v>0</v>
      </c>
      <c r="H11" s="588">
        <f>VIII!H11</f>
        <v>0</v>
      </c>
      <c r="I11" s="588">
        <f>VIII!I11</f>
        <v>0</v>
      </c>
      <c r="J11" s="588">
        <f>VIII!J11</f>
        <v>0</v>
      </c>
      <c r="K11" s="658">
        <f>VIII!K11</f>
        <v>0</v>
      </c>
      <c r="L11" s="657"/>
      <c r="M11" s="656"/>
    </row>
    <row r="12" spans="1:13" ht="16.5" customHeight="1" x14ac:dyDescent="0.25">
      <c r="A12" s="649" t="s">
        <v>522</v>
      </c>
      <c r="B12" s="647" t="s">
        <v>607</v>
      </c>
      <c r="C12" s="646" t="s">
        <v>28</v>
      </c>
      <c r="D12" s="587">
        <f>VIII!D12</f>
        <v>0</v>
      </c>
      <c r="E12" s="588">
        <f>VIII!E12</f>
        <v>0</v>
      </c>
      <c r="F12" s="657"/>
      <c r="G12" s="657"/>
      <c r="H12" s="657"/>
      <c r="I12" s="657"/>
      <c r="J12" s="657"/>
      <c r="K12" s="657"/>
      <c r="L12" s="588">
        <f>VIII!L12</f>
        <v>0</v>
      </c>
      <c r="M12" s="654">
        <f>VIII!M12</f>
        <v>0</v>
      </c>
    </row>
    <row r="13" spans="1:13" ht="16.5" customHeight="1" x14ac:dyDescent="0.25">
      <c r="A13" s="1174" t="s">
        <v>603</v>
      </c>
      <c r="B13" s="1175"/>
      <c r="C13" s="646" t="s">
        <v>30</v>
      </c>
      <c r="D13" s="650"/>
      <c r="E13" s="657"/>
      <c r="F13" s="592">
        <f>VIII!F13</f>
        <v>0</v>
      </c>
      <c r="G13" s="592">
        <f>VIII!G13</f>
        <v>0</v>
      </c>
      <c r="H13" s="592">
        <f>VIII!H13</f>
        <v>0</v>
      </c>
      <c r="I13" s="592">
        <f>VIII!I13</f>
        <v>0</v>
      </c>
      <c r="J13" s="592">
        <f>VIII!J13</f>
        <v>0</v>
      </c>
      <c r="K13" s="658">
        <f>VIII!K13</f>
        <v>0</v>
      </c>
      <c r="L13" s="657"/>
      <c r="M13" s="656"/>
    </row>
    <row r="14" spans="1:13" s="258" customFormat="1" ht="16.5" customHeight="1" x14ac:dyDescent="0.25">
      <c r="A14" s="1173" t="s">
        <v>522</v>
      </c>
      <c r="B14" s="647" t="s">
        <v>607</v>
      </c>
      <c r="C14" s="646" t="s">
        <v>186</v>
      </c>
      <c r="D14" s="587">
        <f>VIII!D14</f>
        <v>0</v>
      </c>
      <c r="E14" s="588">
        <f>VIII!E14</f>
        <v>0</v>
      </c>
      <c r="F14" s="588">
        <f>VIII!F14</f>
        <v>0</v>
      </c>
      <c r="G14" s="588">
        <f>VIII!G14</f>
        <v>0</v>
      </c>
      <c r="H14" s="588">
        <f>VIII!H14</f>
        <v>0</v>
      </c>
      <c r="I14" s="588">
        <f>VIII!I14</f>
        <v>0</v>
      </c>
      <c r="J14" s="588">
        <f>VIII!J14</f>
        <v>0</v>
      </c>
      <c r="K14" s="658">
        <f>VIII!K14</f>
        <v>0</v>
      </c>
      <c r="L14" s="592">
        <f>VIII!L14</f>
        <v>0</v>
      </c>
      <c r="M14" s="654">
        <f>VIII!M14</f>
        <v>0</v>
      </c>
    </row>
    <row r="15" spans="1:13" s="258" customFormat="1" ht="16.5" customHeight="1" x14ac:dyDescent="0.25">
      <c r="A15" s="1173"/>
      <c r="B15" s="647" t="s">
        <v>608</v>
      </c>
      <c r="C15" s="646" t="s">
        <v>202</v>
      </c>
      <c r="D15" s="587">
        <f>VIII!D15</f>
        <v>0</v>
      </c>
      <c r="E15" s="588">
        <f>VIII!E15</f>
        <v>0</v>
      </c>
      <c r="F15" s="588">
        <f>VIII!F15</f>
        <v>0</v>
      </c>
      <c r="G15" s="588">
        <f>VIII!G15</f>
        <v>0</v>
      </c>
      <c r="H15" s="588">
        <f>VIII!H15</f>
        <v>0</v>
      </c>
      <c r="I15" s="588">
        <f>VIII!I15</f>
        <v>0</v>
      </c>
      <c r="J15" s="588">
        <f>VIII!J15</f>
        <v>0</v>
      </c>
      <c r="K15" s="658">
        <f>VIII!K15</f>
        <v>0</v>
      </c>
      <c r="L15" s="592">
        <f>VIII!L15</f>
        <v>0</v>
      </c>
      <c r="M15" s="654">
        <f>VIII!M15</f>
        <v>0</v>
      </c>
    </row>
    <row r="16" spans="1:13" ht="16.5" customHeight="1" x14ac:dyDescent="0.25">
      <c r="A16" s="1174" t="s">
        <v>604</v>
      </c>
      <c r="B16" s="1175"/>
      <c r="C16" s="646" t="s">
        <v>31</v>
      </c>
      <c r="D16" s="608"/>
      <c r="E16" s="609"/>
      <c r="F16" s="655">
        <f>VIII!F16</f>
        <v>0</v>
      </c>
      <c r="G16" s="655">
        <f>VIII!G16</f>
        <v>0</v>
      </c>
      <c r="H16" s="655">
        <f>VIII!H16</f>
        <v>0</v>
      </c>
      <c r="I16" s="655">
        <f>VIII!I16</f>
        <v>0</v>
      </c>
      <c r="J16" s="655">
        <f>VIII!J16</f>
        <v>0</v>
      </c>
      <c r="K16" s="655">
        <f>VIII!K16</f>
        <v>0</v>
      </c>
      <c r="L16" s="609"/>
      <c r="M16" s="656"/>
    </row>
    <row r="17" spans="1:13" ht="16.5" customHeight="1" x14ac:dyDescent="0.25">
      <c r="A17" s="1173" t="s">
        <v>522</v>
      </c>
      <c r="B17" s="647" t="s">
        <v>609</v>
      </c>
      <c r="C17" s="646" t="s">
        <v>187</v>
      </c>
      <c r="D17" s="587">
        <f>VIII!D17</f>
        <v>0</v>
      </c>
      <c r="E17" s="588">
        <f>VIII!E17</f>
        <v>0</v>
      </c>
      <c r="F17" s="588">
        <f>VIII!F17</f>
        <v>0</v>
      </c>
      <c r="G17" s="588">
        <f>VIII!G17</f>
        <v>0</v>
      </c>
      <c r="H17" s="588">
        <f>VIII!H17</f>
        <v>0</v>
      </c>
      <c r="I17" s="588">
        <f>VIII!I17</f>
        <v>0</v>
      </c>
      <c r="J17" s="588">
        <f>VIII!J17</f>
        <v>0</v>
      </c>
      <c r="K17" s="655">
        <f>VIII!K17</f>
        <v>0</v>
      </c>
      <c r="L17" s="588">
        <f>VIII!L17</f>
        <v>0</v>
      </c>
      <c r="M17" s="654">
        <f>VIII!M17</f>
        <v>0</v>
      </c>
    </row>
    <row r="18" spans="1:13" ht="16.5" customHeight="1" x14ac:dyDescent="0.25">
      <c r="A18" s="1173"/>
      <c r="B18" s="647" t="s">
        <v>607</v>
      </c>
      <c r="C18" s="646" t="s">
        <v>35</v>
      </c>
      <c r="D18" s="587">
        <f>VIII!D18</f>
        <v>0</v>
      </c>
      <c r="E18" s="588">
        <f>VIII!E18</f>
        <v>0</v>
      </c>
      <c r="F18" s="588">
        <f>VIII!F18</f>
        <v>0</v>
      </c>
      <c r="G18" s="588">
        <f>VIII!G18</f>
        <v>0</v>
      </c>
      <c r="H18" s="588">
        <f>VIII!H18</f>
        <v>0</v>
      </c>
      <c r="I18" s="588">
        <f>VIII!I18</f>
        <v>0</v>
      </c>
      <c r="J18" s="588">
        <f>VIII!J18</f>
        <v>0</v>
      </c>
      <c r="K18" s="655">
        <f>VIII!K18</f>
        <v>0</v>
      </c>
      <c r="L18" s="588">
        <f>VIII!L18</f>
        <v>0</v>
      </c>
      <c r="M18" s="654">
        <f>VIII!M18</f>
        <v>0</v>
      </c>
    </row>
    <row r="19" spans="1:13" ht="16.5" customHeight="1" x14ac:dyDescent="0.25">
      <c r="A19" s="1174" t="s">
        <v>493</v>
      </c>
      <c r="B19" s="1175"/>
      <c r="C19" s="646" t="s">
        <v>42</v>
      </c>
      <c r="D19" s="650"/>
      <c r="E19" s="657"/>
      <c r="F19" s="658">
        <f>VIII!F19</f>
        <v>0</v>
      </c>
      <c r="G19" s="658">
        <f>VIII!G19</f>
        <v>0</v>
      </c>
      <c r="H19" s="658">
        <f>VIII!H19</f>
        <v>0</v>
      </c>
      <c r="I19" s="658">
        <f>VIII!I19</f>
        <v>0</v>
      </c>
      <c r="J19" s="658">
        <f>VIII!J19</f>
        <v>0</v>
      </c>
      <c r="K19" s="658">
        <f>VIII!K19</f>
        <v>0</v>
      </c>
      <c r="L19" s="657"/>
      <c r="M19" s="656"/>
    </row>
    <row r="20" spans="1:13" ht="19.5" customHeight="1" x14ac:dyDescent="0.25">
      <c r="A20" s="1173" t="s">
        <v>522</v>
      </c>
      <c r="B20" s="647" t="s">
        <v>609</v>
      </c>
      <c r="C20" s="646" t="s">
        <v>270</v>
      </c>
      <c r="D20" s="659">
        <f>VIII!D20</f>
        <v>0</v>
      </c>
      <c r="E20" s="660">
        <f>VIII!E20</f>
        <v>0</v>
      </c>
      <c r="F20" s="588">
        <f>VIII!F20</f>
        <v>0</v>
      </c>
      <c r="G20" s="588">
        <f>VIII!G20</f>
        <v>0</v>
      </c>
      <c r="H20" s="588">
        <f>VIII!H20</f>
        <v>0</v>
      </c>
      <c r="I20" s="588">
        <f>VIII!I20</f>
        <v>0</v>
      </c>
      <c r="J20" s="588">
        <f>VIII!J20</f>
        <v>0</v>
      </c>
      <c r="K20" s="658">
        <f>VIII!K20</f>
        <v>0</v>
      </c>
      <c r="L20" s="588">
        <f>VIII!L20</f>
        <v>0</v>
      </c>
      <c r="M20" s="654">
        <f>VIII!M20</f>
        <v>0</v>
      </c>
    </row>
    <row r="21" spans="1:13" s="258" customFormat="1" ht="16.5" customHeight="1" x14ac:dyDescent="0.25">
      <c r="A21" s="1173"/>
      <c r="B21" s="647" t="s">
        <v>607</v>
      </c>
      <c r="C21" s="646" t="s">
        <v>271</v>
      </c>
      <c r="D21" s="659">
        <f>VIII!D21</f>
        <v>0</v>
      </c>
      <c r="E21" s="660">
        <f>VIII!E21</f>
        <v>0</v>
      </c>
      <c r="F21" s="588">
        <f>VIII!F21</f>
        <v>0</v>
      </c>
      <c r="G21" s="588">
        <f>VIII!G21</f>
        <v>0</v>
      </c>
      <c r="H21" s="588">
        <f>VIII!H21</f>
        <v>0</v>
      </c>
      <c r="I21" s="588">
        <f>VIII!I21</f>
        <v>0</v>
      </c>
      <c r="J21" s="588">
        <f>VIII!J21</f>
        <v>0</v>
      </c>
      <c r="K21" s="658">
        <f>VIII!K21</f>
        <v>0</v>
      </c>
      <c r="L21" s="588">
        <f>VIII!L21</f>
        <v>0</v>
      </c>
      <c r="M21" s="654">
        <f>VIII!M21</f>
        <v>0</v>
      </c>
    </row>
    <row r="22" spans="1:13" ht="16.5" customHeight="1" x14ac:dyDescent="0.25">
      <c r="A22" s="1174" t="s">
        <v>147</v>
      </c>
      <c r="B22" s="1175"/>
      <c r="C22" s="646" t="s">
        <v>111</v>
      </c>
      <c r="D22" s="587">
        <f>VIII!D22</f>
        <v>0</v>
      </c>
      <c r="E22" s="657"/>
      <c r="F22" s="588">
        <f>VIII!F22</f>
        <v>0</v>
      </c>
      <c r="G22" s="588">
        <f>VIII!G22</f>
        <v>0</v>
      </c>
      <c r="H22" s="588">
        <f>VIII!H22</f>
        <v>0</v>
      </c>
      <c r="I22" s="588">
        <f>VIII!I22</f>
        <v>0</v>
      </c>
      <c r="J22" s="588">
        <f>VIII!J22</f>
        <v>0</v>
      </c>
      <c r="K22" s="658">
        <f>VIII!K22</f>
        <v>0</v>
      </c>
      <c r="L22" s="657"/>
      <c r="M22" s="656"/>
    </row>
    <row r="23" spans="1:13" ht="16.5" customHeight="1" x14ac:dyDescent="0.25">
      <c r="A23" s="1174" t="s">
        <v>148</v>
      </c>
      <c r="B23" s="1175"/>
      <c r="C23" s="646" t="s">
        <v>112</v>
      </c>
      <c r="D23" s="661">
        <f>VIII!D23</f>
        <v>0</v>
      </c>
      <c r="E23" s="657"/>
      <c r="F23" s="658">
        <f>VIII!F23</f>
        <v>0</v>
      </c>
      <c r="G23" s="658">
        <f>VIII!G23</f>
        <v>0</v>
      </c>
      <c r="H23" s="658">
        <f>VIII!H23</f>
        <v>0</v>
      </c>
      <c r="I23" s="658">
        <f>VIII!I23</f>
        <v>0</v>
      </c>
      <c r="J23" s="658">
        <f>VIII!J23</f>
        <v>0</v>
      </c>
      <c r="K23" s="658">
        <f>VIII!K23</f>
        <v>0</v>
      </c>
      <c r="L23" s="657"/>
      <c r="M23" s="656"/>
    </row>
    <row r="24" spans="1:13" ht="16.5" customHeight="1" x14ac:dyDescent="0.25">
      <c r="A24" s="1173" t="s">
        <v>522</v>
      </c>
      <c r="B24" s="647" t="s">
        <v>611</v>
      </c>
      <c r="C24" s="646" t="s">
        <v>476</v>
      </c>
      <c r="D24" s="650"/>
      <c r="E24" s="588">
        <f>VIII!E24</f>
        <v>0</v>
      </c>
      <c r="F24" s="588">
        <f>VIII!F24</f>
        <v>0</v>
      </c>
      <c r="G24" s="588">
        <f>VIII!G24</f>
        <v>0</v>
      </c>
      <c r="H24" s="588">
        <f>VIII!H24</f>
        <v>0</v>
      </c>
      <c r="I24" s="588">
        <f>VIII!I24</f>
        <v>0</v>
      </c>
      <c r="J24" s="588">
        <f>VIII!J24</f>
        <v>0</v>
      </c>
      <c r="K24" s="658">
        <f>VIII!K24</f>
        <v>0</v>
      </c>
      <c r="L24" s="592">
        <f>VIII!L24</f>
        <v>0</v>
      </c>
      <c r="M24" s="654">
        <f>VIII!M24</f>
        <v>0</v>
      </c>
    </row>
    <row r="25" spans="1:13" ht="16.5" customHeight="1" x14ac:dyDescent="0.25">
      <c r="A25" s="1173"/>
      <c r="B25" s="647" t="s">
        <v>610</v>
      </c>
      <c r="C25" s="646" t="s">
        <v>477</v>
      </c>
      <c r="D25" s="650"/>
      <c r="E25" s="588">
        <f>VIII!E25</f>
        <v>0</v>
      </c>
      <c r="F25" s="588">
        <f>VIII!F25</f>
        <v>0</v>
      </c>
      <c r="G25" s="588">
        <f>VIII!G25</f>
        <v>0</v>
      </c>
      <c r="H25" s="588">
        <f>VIII!H25</f>
        <v>0</v>
      </c>
      <c r="I25" s="588">
        <f>VIII!I25</f>
        <v>0</v>
      </c>
      <c r="J25" s="588">
        <f>VIII!J25</f>
        <v>0</v>
      </c>
      <c r="K25" s="658">
        <f>VIII!K25</f>
        <v>0</v>
      </c>
      <c r="L25" s="592">
        <f>VIII!L25</f>
        <v>0</v>
      </c>
      <c r="M25" s="654">
        <f>VIII!M25</f>
        <v>0</v>
      </c>
    </row>
    <row r="26" spans="1:13" s="258" customFormat="1" ht="16.5" customHeight="1" x14ac:dyDescent="0.25">
      <c r="A26" s="1174" t="s">
        <v>151</v>
      </c>
      <c r="B26" s="1175"/>
      <c r="C26" s="646" t="s">
        <v>114</v>
      </c>
      <c r="D26" s="650"/>
      <c r="E26" s="588">
        <f>VIII!E26</f>
        <v>0</v>
      </c>
      <c r="F26" s="588">
        <f>VIII!F26</f>
        <v>0</v>
      </c>
      <c r="G26" s="588">
        <f>VIII!G26</f>
        <v>0</v>
      </c>
      <c r="H26" s="588">
        <f>VIII!H26</f>
        <v>0</v>
      </c>
      <c r="I26" s="588">
        <f>VIII!I26</f>
        <v>0</v>
      </c>
      <c r="J26" s="588">
        <f>VIII!J26</f>
        <v>0</v>
      </c>
      <c r="K26" s="658">
        <f>VIII!K26</f>
        <v>0</v>
      </c>
      <c r="L26" s="658">
        <f>VIII!L26</f>
        <v>0</v>
      </c>
      <c r="M26" s="654">
        <f>VIII!M26</f>
        <v>0</v>
      </c>
    </row>
    <row r="27" spans="1:13" ht="16.5" customHeight="1" x14ac:dyDescent="0.25">
      <c r="A27" s="1174" t="s">
        <v>107</v>
      </c>
      <c r="B27" s="1175"/>
      <c r="C27" s="646" t="s">
        <v>113</v>
      </c>
      <c r="D27" s="650"/>
      <c r="E27" s="657"/>
      <c r="F27" s="588">
        <f>VIII!F27</f>
        <v>0</v>
      </c>
      <c r="G27" s="588">
        <f>VIII!G27</f>
        <v>0</v>
      </c>
      <c r="H27" s="588">
        <f>VIII!H27</f>
        <v>0</v>
      </c>
      <c r="I27" s="588">
        <f>VIII!I27</f>
        <v>0</v>
      </c>
      <c r="J27" s="588">
        <f>VIII!J27</f>
        <v>0</v>
      </c>
      <c r="K27" s="658">
        <f>VIII!K27</f>
        <v>0</v>
      </c>
      <c r="L27" s="657"/>
      <c r="M27" s="656"/>
    </row>
    <row r="28" spans="1:13" ht="16.5" customHeight="1" thickBot="1" x14ac:dyDescent="0.3">
      <c r="A28" s="1176" t="s">
        <v>109</v>
      </c>
      <c r="B28" s="1177"/>
      <c r="C28" s="651" t="s">
        <v>115</v>
      </c>
      <c r="D28" s="662"/>
      <c r="E28" s="663"/>
      <c r="F28" s="664">
        <f>VIII!F28</f>
        <v>0</v>
      </c>
      <c r="G28" s="664">
        <f>VIII!G28</f>
        <v>0</v>
      </c>
      <c r="H28" s="664">
        <f>VIII!H28</f>
        <v>0</v>
      </c>
      <c r="I28" s="664">
        <f>VIII!I28</f>
        <v>0</v>
      </c>
      <c r="J28" s="664">
        <f>VIII!J28</f>
        <v>0</v>
      </c>
      <c r="K28" s="664">
        <f>VIII!K28</f>
        <v>0</v>
      </c>
      <c r="L28" s="664">
        <f>VIII!L28</f>
        <v>0</v>
      </c>
      <c r="M28" s="665"/>
    </row>
    <row r="29" spans="1:13" x14ac:dyDescent="0.25">
      <c r="A29" s="498" t="s">
        <v>602</v>
      </c>
    </row>
    <row r="30" spans="1:13" ht="18.75" x14ac:dyDescent="0.3">
      <c r="B30" s="322"/>
      <c r="C30" s="322"/>
      <c r="D30" s="322"/>
      <c r="E30" s="322"/>
      <c r="F30" s="322"/>
      <c r="G30" s="322"/>
      <c r="H30" s="322"/>
      <c r="I30" s="322"/>
      <c r="J30" s="322"/>
      <c r="K30" s="322"/>
      <c r="L30" s="322"/>
      <c r="M30" s="322"/>
    </row>
    <row r="31" spans="1:13" ht="18.75" x14ac:dyDescent="0.3">
      <c r="B31" s="322"/>
      <c r="C31" s="322"/>
      <c r="D31" s="322"/>
      <c r="E31" s="322"/>
      <c r="F31" s="322"/>
      <c r="G31" s="322"/>
      <c r="H31" s="322"/>
      <c r="I31" s="322"/>
      <c r="J31" s="322"/>
      <c r="K31" s="322"/>
      <c r="L31" s="322"/>
      <c r="M31" s="322"/>
    </row>
    <row r="32" spans="1:13" ht="18.75" x14ac:dyDescent="0.3">
      <c r="B32" s="322"/>
      <c r="C32" s="322"/>
      <c r="D32" s="322"/>
      <c r="E32" s="322"/>
      <c r="F32" s="322"/>
      <c r="G32" s="322"/>
      <c r="H32" s="322"/>
      <c r="I32" s="322"/>
      <c r="J32" s="322"/>
      <c r="K32" s="322"/>
      <c r="L32" s="322"/>
      <c r="M32" s="322"/>
    </row>
    <row r="33" spans="2:13" ht="18.75" x14ac:dyDescent="0.3">
      <c r="B33" s="322"/>
      <c r="C33" s="322"/>
      <c r="D33" s="322"/>
      <c r="E33" s="322"/>
      <c r="F33" s="322"/>
      <c r="G33" s="322"/>
      <c r="H33" s="322"/>
      <c r="I33" s="322"/>
      <c r="J33" s="322"/>
      <c r="K33" s="322"/>
      <c r="L33" s="322"/>
      <c r="M33" s="322"/>
    </row>
    <row r="34" spans="2:13" ht="18.75" x14ac:dyDescent="0.3">
      <c r="B34" s="322"/>
      <c r="C34" s="322"/>
      <c r="D34" s="322"/>
      <c r="E34" s="322"/>
      <c r="F34" s="322"/>
      <c r="G34" s="322"/>
      <c r="H34" s="322"/>
      <c r="I34" s="322"/>
      <c r="J34" s="322"/>
      <c r="K34" s="322"/>
      <c r="L34" s="322"/>
      <c r="M34" s="322"/>
    </row>
  </sheetData>
  <sheetProtection algorithmName="SHA-512" hashValue="/4NJY7KCvPc0yphrYjAEfaCUBtj3EpNJ5hlEdyTijejagp8/LmEXoAQQ4LfNtrCSlcOaPughZzkcbvrJw0j1Wg==" saltValue="ikIf67C/1NZPL1HdWtNbtQ==" spinCount="100000" sheet="1" selectLockedCells="1"/>
  <mergeCells count="25">
    <mergeCell ref="F3:L3"/>
    <mergeCell ref="M3:M4"/>
    <mergeCell ref="A1:M1"/>
    <mergeCell ref="A16:B16"/>
    <mergeCell ref="A17:A18"/>
    <mergeCell ref="A5:B5"/>
    <mergeCell ref="B2:M2"/>
    <mergeCell ref="A3:B4"/>
    <mergeCell ref="C3:C4"/>
    <mergeCell ref="D3:D4"/>
    <mergeCell ref="E3:E4"/>
    <mergeCell ref="A19:B19"/>
    <mergeCell ref="A20:A21"/>
    <mergeCell ref="A6:B6"/>
    <mergeCell ref="A7:A8"/>
    <mergeCell ref="A9:B9"/>
    <mergeCell ref="A11:B11"/>
    <mergeCell ref="A13:B13"/>
    <mergeCell ref="A14:A15"/>
    <mergeCell ref="A24:A25"/>
    <mergeCell ref="A26:B26"/>
    <mergeCell ref="A27:B27"/>
    <mergeCell ref="A28:B28"/>
    <mergeCell ref="A22:B22"/>
    <mergeCell ref="A23:B23"/>
  </mergeCells>
  <pageMargins left="0.70866141732283472" right="0.70866141732283472" top="0.74803149606299213" bottom="0.74803149606299213" header="0.31496062992125984" footer="0.31496062992125984"/>
  <pageSetup paperSize="9" scale="83" orientation="landscape" r:id="rId1"/>
  <ignoredErrors>
    <ignoredError sqref="C6:E6 C7:C28 L6:M6" numberStoredAsText="1"/>
    <ignoredError sqref="D7:M28 F6:K6" numberStoredAsText="1" unlocked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3" tint="0.39997558519241921"/>
    <pageSetUpPr fitToPage="1"/>
  </sheetPr>
  <dimension ref="A1:Q36"/>
  <sheetViews>
    <sheetView topLeftCell="A25" zoomScaleNormal="85" workbookViewId="0">
      <selection activeCell="F7" sqref="F7"/>
    </sheetView>
  </sheetViews>
  <sheetFormatPr defaultColWidth="9.140625" defaultRowHeight="15" x14ac:dyDescent="0.25"/>
  <cols>
    <col min="1" max="1" width="5" style="211" customWidth="1"/>
    <col min="2" max="2" width="32.5703125" style="211" customWidth="1"/>
    <col min="3" max="3" width="9.85546875" style="29" customWidth="1"/>
    <col min="4" max="4" width="8.5703125" style="211" customWidth="1"/>
    <col min="5" max="5" width="8" style="211" customWidth="1"/>
    <col min="6" max="6" width="9" style="211" customWidth="1"/>
    <col min="7" max="7" width="8.28515625" style="211" customWidth="1"/>
    <col min="8" max="8" width="8.140625" style="211" customWidth="1"/>
    <col min="9" max="9" width="9" style="211" customWidth="1"/>
    <col min="10" max="10" width="8.5703125" style="211" customWidth="1"/>
    <col min="11" max="13" width="9" style="211" customWidth="1"/>
    <col min="14" max="15" width="9.85546875" style="211" customWidth="1"/>
    <col min="16" max="16384" width="9.140625" style="211"/>
  </cols>
  <sheetData>
    <row r="1" spans="1:15" ht="54" customHeight="1" thickBot="1" x14ac:dyDescent="0.3">
      <c r="A1" s="641"/>
      <c r="B1" s="965" t="s">
        <v>538</v>
      </c>
      <c r="C1" s="1190"/>
      <c r="D1" s="1190"/>
      <c r="E1" s="1190"/>
      <c r="F1" s="1190"/>
      <c r="G1" s="1190"/>
      <c r="H1" s="1190"/>
      <c r="I1" s="1190"/>
      <c r="J1" s="1190"/>
      <c r="K1" s="1190"/>
      <c r="L1" s="1190"/>
      <c r="M1" s="1190"/>
      <c r="N1" s="1190"/>
      <c r="O1" s="1190"/>
    </row>
    <row r="2" spans="1:15" ht="16.5" customHeight="1" x14ac:dyDescent="0.25">
      <c r="A2" s="1183" t="s">
        <v>45</v>
      </c>
      <c r="B2" s="1178"/>
      <c r="C2" s="1056" t="s">
        <v>478</v>
      </c>
      <c r="D2" s="1056"/>
      <c r="E2" s="1056"/>
      <c r="F2" s="1056"/>
      <c r="G2" s="1056"/>
      <c r="H2" s="1056"/>
      <c r="I2" s="1056"/>
      <c r="J2" s="1056"/>
      <c r="K2" s="1056"/>
      <c r="L2" s="1056"/>
      <c r="M2" s="1056"/>
      <c r="N2" s="1056"/>
      <c r="O2" s="1191"/>
    </row>
    <row r="3" spans="1:15" ht="21.75" customHeight="1" x14ac:dyDescent="0.25">
      <c r="A3" s="1184"/>
      <c r="B3" s="1185"/>
      <c r="C3" s="1058" t="s">
        <v>511</v>
      </c>
      <c r="D3" s="1185" t="s">
        <v>657</v>
      </c>
      <c r="E3" s="1182" t="s">
        <v>153</v>
      </c>
      <c r="F3" s="1182"/>
      <c r="G3" s="1182"/>
      <c r="H3" s="1182" t="s">
        <v>480</v>
      </c>
      <c r="I3" s="1182"/>
      <c r="J3" s="1182"/>
      <c r="K3" s="1182"/>
      <c r="L3" s="1182"/>
      <c r="M3" s="1182"/>
      <c r="N3" s="1182"/>
      <c r="O3" s="1192" t="s">
        <v>658</v>
      </c>
    </row>
    <row r="4" spans="1:15" ht="52.5" customHeight="1" x14ac:dyDescent="0.25">
      <c r="A4" s="1184"/>
      <c r="B4" s="1185"/>
      <c r="C4" s="1058"/>
      <c r="D4" s="1185"/>
      <c r="E4" s="642" t="s">
        <v>154</v>
      </c>
      <c r="F4" s="642" t="s">
        <v>155</v>
      </c>
      <c r="G4" s="642" t="s">
        <v>156</v>
      </c>
      <c r="H4" s="642" t="s">
        <v>10</v>
      </c>
      <c r="I4" s="642" t="s">
        <v>157</v>
      </c>
      <c r="J4" s="642" t="s">
        <v>158</v>
      </c>
      <c r="K4" s="642" t="s">
        <v>159</v>
      </c>
      <c r="L4" s="642" t="s">
        <v>160</v>
      </c>
      <c r="M4" s="642" t="s">
        <v>90</v>
      </c>
      <c r="N4" s="666" t="s">
        <v>479</v>
      </c>
      <c r="O4" s="1192"/>
    </row>
    <row r="5" spans="1:15" ht="13.5" customHeight="1" thickBot="1" x14ac:dyDescent="0.3">
      <c r="A5" s="1184" t="s">
        <v>6</v>
      </c>
      <c r="B5" s="1185"/>
      <c r="C5" s="557" t="s">
        <v>7</v>
      </c>
      <c r="D5" s="644">
        <v>1</v>
      </c>
      <c r="E5" s="644">
        <v>2</v>
      </c>
      <c r="F5" s="644">
        <v>3</v>
      </c>
      <c r="G5" s="644">
        <v>4</v>
      </c>
      <c r="H5" s="644">
        <v>5</v>
      </c>
      <c r="I5" s="644">
        <v>6</v>
      </c>
      <c r="J5" s="644">
        <v>7</v>
      </c>
      <c r="K5" s="644">
        <v>8</v>
      </c>
      <c r="L5" s="644">
        <v>9</v>
      </c>
      <c r="M5" s="644">
        <v>10</v>
      </c>
      <c r="N5" s="644">
        <v>11</v>
      </c>
      <c r="O5" s="645">
        <v>12</v>
      </c>
    </row>
    <row r="6" spans="1:15" ht="13.5" customHeight="1" x14ac:dyDescent="0.25">
      <c r="A6" s="1186" t="s">
        <v>161</v>
      </c>
      <c r="B6" s="1187"/>
      <c r="C6" s="667" t="s">
        <v>15</v>
      </c>
      <c r="D6" s="668">
        <f>IX!D7</f>
        <v>0</v>
      </c>
      <c r="E6" s="669">
        <f>IX!E7</f>
        <v>0</v>
      </c>
      <c r="F6" s="670">
        <f>IX!F7</f>
        <v>0</v>
      </c>
      <c r="G6" s="670">
        <f>IX!G7</f>
        <v>0</v>
      </c>
      <c r="H6" s="669">
        <f>IX!H7</f>
        <v>0</v>
      </c>
      <c r="I6" s="670">
        <f>IX!I7</f>
        <v>0</v>
      </c>
      <c r="J6" s="670">
        <f>IX!J7</f>
        <v>0</v>
      </c>
      <c r="K6" s="670">
        <f>IX!K7</f>
        <v>0</v>
      </c>
      <c r="L6" s="670">
        <f>IX!L7</f>
        <v>0</v>
      </c>
      <c r="M6" s="670">
        <f>IX!M7</f>
        <v>0</v>
      </c>
      <c r="N6" s="670">
        <f>IX!N7</f>
        <v>0</v>
      </c>
      <c r="O6" s="671">
        <f>IX!O7</f>
        <v>0</v>
      </c>
    </row>
    <row r="7" spans="1:15" ht="13.5" customHeight="1" x14ac:dyDescent="0.25">
      <c r="A7" s="1173" t="s">
        <v>541</v>
      </c>
      <c r="B7" s="672" t="s">
        <v>614</v>
      </c>
      <c r="C7" s="667" t="s">
        <v>16</v>
      </c>
      <c r="D7" s="587">
        <f>IX!D8</f>
        <v>0</v>
      </c>
      <c r="E7" s="588">
        <f>IX!E8</f>
        <v>0</v>
      </c>
      <c r="F7" s="588">
        <f>IX!F8</f>
        <v>0</v>
      </c>
      <c r="G7" s="588">
        <f>IX!G8</f>
        <v>0</v>
      </c>
      <c r="H7" s="673">
        <f>IX!H8</f>
        <v>0</v>
      </c>
      <c r="I7" s="588">
        <f>IX!I8</f>
        <v>0</v>
      </c>
      <c r="J7" s="588">
        <f>IX!J8</f>
        <v>0</v>
      </c>
      <c r="K7" s="588">
        <f>IX!K8</f>
        <v>0</v>
      </c>
      <c r="L7" s="588">
        <f>IX!L8</f>
        <v>0</v>
      </c>
      <c r="M7" s="588">
        <f>IX!M8</f>
        <v>0</v>
      </c>
      <c r="N7" s="592">
        <f>IX!N8</f>
        <v>0</v>
      </c>
      <c r="O7" s="674">
        <f>IX!O8</f>
        <v>0</v>
      </c>
    </row>
    <row r="8" spans="1:15" ht="13.5" customHeight="1" x14ac:dyDescent="0.25">
      <c r="A8" s="1173"/>
      <c r="B8" s="672" t="s">
        <v>615</v>
      </c>
      <c r="C8" s="667" t="s">
        <v>17</v>
      </c>
      <c r="D8" s="587">
        <f>IX!D9</f>
        <v>0</v>
      </c>
      <c r="E8" s="588">
        <f>IX!E9</f>
        <v>0</v>
      </c>
      <c r="F8" s="588">
        <f>IX!F9</f>
        <v>0</v>
      </c>
      <c r="G8" s="588">
        <f>IX!G9</f>
        <v>0</v>
      </c>
      <c r="H8" s="673">
        <f>IX!H9</f>
        <v>0</v>
      </c>
      <c r="I8" s="588">
        <f>IX!I9</f>
        <v>0</v>
      </c>
      <c r="J8" s="588">
        <f>IX!J9</f>
        <v>0</v>
      </c>
      <c r="K8" s="588">
        <f>IX!K9</f>
        <v>0</v>
      </c>
      <c r="L8" s="588">
        <f>IX!L9</f>
        <v>0</v>
      </c>
      <c r="M8" s="588">
        <f>IX!M9</f>
        <v>0</v>
      </c>
      <c r="N8" s="592">
        <f>IX!N9</f>
        <v>0</v>
      </c>
      <c r="O8" s="674">
        <f>IX!O9</f>
        <v>0</v>
      </c>
    </row>
    <row r="9" spans="1:15" ht="13.5" customHeight="1" x14ac:dyDescent="0.25">
      <c r="A9" s="1173"/>
      <c r="B9" s="672" t="s">
        <v>616</v>
      </c>
      <c r="C9" s="667" t="s">
        <v>110</v>
      </c>
      <c r="D9" s="587">
        <f>IX!D10</f>
        <v>0</v>
      </c>
      <c r="E9" s="588">
        <f>IX!E10</f>
        <v>0</v>
      </c>
      <c r="F9" s="588">
        <f>IX!F10</f>
        <v>0</v>
      </c>
      <c r="G9" s="588">
        <f>IX!G10</f>
        <v>0</v>
      </c>
      <c r="H9" s="673">
        <f>IX!H10</f>
        <v>0</v>
      </c>
      <c r="I9" s="588">
        <f>IX!I10</f>
        <v>0</v>
      </c>
      <c r="J9" s="588">
        <f>IX!J10</f>
        <v>0</v>
      </c>
      <c r="K9" s="588">
        <f>IX!K10</f>
        <v>0</v>
      </c>
      <c r="L9" s="588">
        <f>IX!L10</f>
        <v>0</v>
      </c>
      <c r="M9" s="588">
        <f>IX!M10</f>
        <v>0</v>
      </c>
      <c r="N9" s="592">
        <f>IX!N10</f>
        <v>0</v>
      </c>
      <c r="O9" s="674">
        <f>IX!O10</f>
        <v>0</v>
      </c>
    </row>
    <row r="10" spans="1:15" ht="13.5" customHeight="1" x14ac:dyDescent="0.25">
      <c r="A10" s="1173"/>
      <c r="B10" s="672" t="s">
        <v>617</v>
      </c>
      <c r="C10" s="667" t="s">
        <v>210</v>
      </c>
      <c r="D10" s="587">
        <f>IX!D11</f>
        <v>0</v>
      </c>
      <c r="E10" s="588">
        <f>IX!E11</f>
        <v>0</v>
      </c>
      <c r="F10" s="588">
        <f>IX!F11</f>
        <v>0</v>
      </c>
      <c r="G10" s="588">
        <f>IX!G11</f>
        <v>0</v>
      </c>
      <c r="H10" s="673">
        <f>IX!H11</f>
        <v>0</v>
      </c>
      <c r="I10" s="588">
        <f>IX!I11</f>
        <v>0</v>
      </c>
      <c r="J10" s="588">
        <f>IX!J11</f>
        <v>0</v>
      </c>
      <c r="K10" s="588">
        <f>IX!K11</f>
        <v>0</v>
      </c>
      <c r="L10" s="588">
        <f>IX!L11</f>
        <v>0</v>
      </c>
      <c r="M10" s="588">
        <f>IX!M11</f>
        <v>0</v>
      </c>
      <c r="N10" s="592">
        <f>IX!N11</f>
        <v>0</v>
      </c>
      <c r="O10" s="674">
        <f>IX!O11</f>
        <v>0</v>
      </c>
    </row>
    <row r="11" spans="1:15" ht="13.5" customHeight="1" x14ac:dyDescent="0.25">
      <c r="A11" s="1173"/>
      <c r="B11" s="672" t="s">
        <v>618</v>
      </c>
      <c r="C11" s="667" t="s">
        <v>211</v>
      </c>
      <c r="D11" s="587">
        <f>IX!D12</f>
        <v>0</v>
      </c>
      <c r="E11" s="588">
        <f>IX!E12</f>
        <v>0</v>
      </c>
      <c r="F11" s="588">
        <f>IX!F12</f>
        <v>0</v>
      </c>
      <c r="G11" s="588">
        <f>IX!G12</f>
        <v>0</v>
      </c>
      <c r="H11" s="673">
        <f>IX!H12</f>
        <v>0</v>
      </c>
      <c r="I11" s="588">
        <f>IX!I12</f>
        <v>0</v>
      </c>
      <c r="J11" s="588">
        <f>IX!J12</f>
        <v>0</v>
      </c>
      <c r="K11" s="588">
        <f>IX!K12</f>
        <v>0</v>
      </c>
      <c r="L11" s="588">
        <f>IX!L12</f>
        <v>0</v>
      </c>
      <c r="M11" s="588">
        <f>IX!M12</f>
        <v>0</v>
      </c>
      <c r="N11" s="592">
        <f>IX!N12</f>
        <v>0</v>
      </c>
      <c r="O11" s="674">
        <f>IX!O12</f>
        <v>0</v>
      </c>
    </row>
    <row r="12" spans="1:15" ht="13.5" customHeight="1" x14ac:dyDescent="0.25">
      <c r="A12" s="1173"/>
      <c r="B12" s="672" t="s">
        <v>619</v>
      </c>
      <c r="C12" s="667" t="s">
        <v>212</v>
      </c>
      <c r="D12" s="587">
        <f>IX!D13</f>
        <v>0</v>
      </c>
      <c r="E12" s="588">
        <f>IX!E13</f>
        <v>0</v>
      </c>
      <c r="F12" s="588">
        <f>IX!F13</f>
        <v>0</v>
      </c>
      <c r="G12" s="588">
        <f>IX!G13</f>
        <v>0</v>
      </c>
      <c r="H12" s="673">
        <f>IX!H13</f>
        <v>0</v>
      </c>
      <c r="I12" s="588">
        <f>IX!I13</f>
        <v>0</v>
      </c>
      <c r="J12" s="588">
        <f>IX!J13</f>
        <v>0</v>
      </c>
      <c r="K12" s="588">
        <f>IX!K13</f>
        <v>0</v>
      </c>
      <c r="L12" s="588">
        <f>IX!L13</f>
        <v>0</v>
      </c>
      <c r="M12" s="588">
        <f>IX!M13</f>
        <v>0</v>
      </c>
      <c r="N12" s="592">
        <f>IX!N13</f>
        <v>0</v>
      </c>
      <c r="O12" s="674">
        <f>IX!O13</f>
        <v>0</v>
      </c>
    </row>
    <row r="13" spans="1:15" ht="13.5" customHeight="1" x14ac:dyDescent="0.25">
      <c r="A13" s="1173"/>
      <c r="B13" s="672" t="s">
        <v>620</v>
      </c>
      <c r="C13" s="667" t="s">
        <v>213</v>
      </c>
      <c r="D13" s="587">
        <f>IX!D14</f>
        <v>0</v>
      </c>
      <c r="E13" s="588">
        <f>IX!E14</f>
        <v>0</v>
      </c>
      <c r="F13" s="588">
        <f>IX!F14</f>
        <v>0</v>
      </c>
      <c r="G13" s="588">
        <f>IX!G14</f>
        <v>0</v>
      </c>
      <c r="H13" s="673">
        <f>IX!H14</f>
        <v>0</v>
      </c>
      <c r="I13" s="588">
        <f>IX!I14</f>
        <v>0</v>
      </c>
      <c r="J13" s="588">
        <f>IX!J14</f>
        <v>0</v>
      </c>
      <c r="K13" s="588">
        <f>IX!K14</f>
        <v>0</v>
      </c>
      <c r="L13" s="588">
        <f>IX!L14</f>
        <v>0</v>
      </c>
      <c r="M13" s="588">
        <f>IX!M14</f>
        <v>0</v>
      </c>
      <c r="N13" s="592">
        <f>IX!N14</f>
        <v>0</v>
      </c>
      <c r="O13" s="674">
        <f>IX!O14</f>
        <v>0</v>
      </c>
    </row>
    <row r="14" spans="1:15" ht="13.5" customHeight="1" x14ac:dyDescent="0.25">
      <c r="A14" s="1173"/>
      <c r="B14" s="672" t="s">
        <v>621</v>
      </c>
      <c r="C14" s="667" t="s">
        <v>214</v>
      </c>
      <c r="D14" s="587">
        <f>IX!D15</f>
        <v>0</v>
      </c>
      <c r="E14" s="588">
        <f>IX!E15</f>
        <v>0</v>
      </c>
      <c r="F14" s="588">
        <f>IX!F15</f>
        <v>0</v>
      </c>
      <c r="G14" s="588">
        <f>IX!G15</f>
        <v>0</v>
      </c>
      <c r="H14" s="673">
        <f>IX!H15</f>
        <v>0</v>
      </c>
      <c r="I14" s="588">
        <f>IX!I15</f>
        <v>0</v>
      </c>
      <c r="J14" s="588">
        <f>IX!J15</f>
        <v>0</v>
      </c>
      <c r="K14" s="588">
        <f>IX!K15</f>
        <v>0</v>
      </c>
      <c r="L14" s="588">
        <f>IX!L15</f>
        <v>0</v>
      </c>
      <c r="M14" s="588">
        <f>IX!M15</f>
        <v>0</v>
      </c>
      <c r="N14" s="592">
        <f>IX!N15</f>
        <v>0</v>
      </c>
      <c r="O14" s="674">
        <f>IX!O15</f>
        <v>0</v>
      </c>
    </row>
    <row r="15" spans="1:15" ht="13.5" customHeight="1" x14ac:dyDescent="0.25">
      <c r="A15" s="1173"/>
      <c r="B15" s="672" t="s">
        <v>622</v>
      </c>
      <c r="C15" s="667" t="s">
        <v>215</v>
      </c>
      <c r="D15" s="587">
        <f>IX!D16</f>
        <v>0</v>
      </c>
      <c r="E15" s="588">
        <f>IX!E16</f>
        <v>0</v>
      </c>
      <c r="F15" s="588">
        <f>IX!F16</f>
        <v>0</v>
      </c>
      <c r="G15" s="588">
        <f>IX!G16</f>
        <v>0</v>
      </c>
      <c r="H15" s="673">
        <f>IX!H16</f>
        <v>0</v>
      </c>
      <c r="I15" s="588">
        <f>IX!I16</f>
        <v>0</v>
      </c>
      <c r="J15" s="588">
        <f>IX!J16</f>
        <v>0</v>
      </c>
      <c r="K15" s="588">
        <f>IX!K16</f>
        <v>0</v>
      </c>
      <c r="L15" s="588">
        <f>IX!L16</f>
        <v>0</v>
      </c>
      <c r="M15" s="588">
        <f>IX!M16</f>
        <v>0</v>
      </c>
      <c r="N15" s="592">
        <f>IX!N16</f>
        <v>0</v>
      </c>
      <c r="O15" s="674">
        <f>IX!O16</f>
        <v>0</v>
      </c>
    </row>
    <row r="16" spans="1:15" ht="13.5" customHeight="1" x14ac:dyDescent="0.25">
      <c r="A16" s="1173"/>
      <c r="B16" s="672" t="s">
        <v>623</v>
      </c>
      <c r="C16" s="667" t="s">
        <v>18</v>
      </c>
      <c r="D16" s="587">
        <f>IX!D17</f>
        <v>0</v>
      </c>
      <c r="E16" s="588">
        <f>IX!E17</f>
        <v>0</v>
      </c>
      <c r="F16" s="588">
        <f>IX!F17</f>
        <v>0</v>
      </c>
      <c r="G16" s="588">
        <f>IX!G17</f>
        <v>0</v>
      </c>
      <c r="H16" s="673">
        <f>IX!H17</f>
        <v>0</v>
      </c>
      <c r="I16" s="588">
        <f>IX!I17</f>
        <v>0</v>
      </c>
      <c r="J16" s="588">
        <f>IX!J17</f>
        <v>0</v>
      </c>
      <c r="K16" s="588">
        <f>IX!K17</f>
        <v>0</v>
      </c>
      <c r="L16" s="588">
        <f>IX!L17</f>
        <v>0</v>
      </c>
      <c r="M16" s="588">
        <f>IX!M17</f>
        <v>0</v>
      </c>
      <c r="N16" s="592">
        <f>IX!N17</f>
        <v>0</v>
      </c>
      <c r="O16" s="674">
        <f>IX!O17</f>
        <v>0</v>
      </c>
    </row>
    <row r="17" spans="1:17" ht="13.5" customHeight="1" x14ac:dyDescent="0.25">
      <c r="A17" s="1173"/>
      <c r="B17" s="672" t="s">
        <v>624</v>
      </c>
      <c r="C17" s="667" t="s">
        <v>19</v>
      </c>
      <c r="D17" s="587">
        <f>IX!D18</f>
        <v>0</v>
      </c>
      <c r="E17" s="588">
        <f>IX!E18</f>
        <v>0</v>
      </c>
      <c r="F17" s="588">
        <f>IX!F18</f>
        <v>0</v>
      </c>
      <c r="G17" s="588">
        <f>IX!G18</f>
        <v>0</v>
      </c>
      <c r="H17" s="673">
        <f>IX!H18</f>
        <v>0</v>
      </c>
      <c r="I17" s="588">
        <f>IX!I18</f>
        <v>0</v>
      </c>
      <c r="J17" s="588">
        <f>IX!J18</f>
        <v>0</v>
      </c>
      <c r="K17" s="588">
        <f>IX!K18</f>
        <v>0</v>
      </c>
      <c r="L17" s="588">
        <f>IX!L18</f>
        <v>0</v>
      </c>
      <c r="M17" s="588">
        <f>IX!M18</f>
        <v>0</v>
      </c>
      <c r="N17" s="592">
        <f>IX!N18</f>
        <v>0</v>
      </c>
      <c r="O17" s="674">
        <f>IX!O18</f>
        <v>0</v>
      </c>
    </row>
    <row r="18" spans="1:17" ht="13.5" customHeight="1" x14ac:dyDescent="0.25">
      <c r="A18" s="1173"/>
      <c r="B18" s="672" t="s">
        <v>625</v>
      </c>
      <c r="C18" s="667" t="s">
        <v>20</v>
      </c>
      <c r="D18" s="587">
        <f>IX!D19</f>
        <v>0</v>
      </c>
      <c r="E18" s="588">
        <f>IX!E19</f>
        <v>0</v>
      </c>
      <c r="F18" s="588">
        <f>IX!F19</f>
        <v>0</v>
      </c>
      <c r="G18" s="588">
        <f>IX!G19</f>
        <v>0</v>
      </c>
      <c r="H18" s="673">
        <f>IX!H19</f>
        <v>0</v>
      </c>
      <c r="I18" s="588">
        <f>IX!I19</f>
        <v>0</v>
      </c>
      <c r="J18" s="588">
        <f>IX!J19</f>
        <v>0</v>
      </c>
      <c r="K18" s="588">
        <f>IX!K19</f>
        <v>0</v>
      </c>
      <c r="L18" s="588">
        <f>IX!L19</f>
        <v>0</v>
      </c>
      <c r="M18" s="588">
        <f>IX!M19</f>
        <v>0</v>
      </c>
      <c r="N18" s="592">
        <f>IX!N19</f>
        <v>0</v>
      </c>
      <c r="O18" s="674">
        <f>IX!O19</f>
        <v>0</v>
      </c>
    </row>
    <row r="19" spans="1:17" ht="13.5" customHeight="1" x14ac:dyDescent="0.25">
      <c r="A19" s="1173"/>
      <c r="B19" s="672" t="s">
        <v>626</v>
      </c>
      <c r="C19" s="667" t="s">
        <v>21</v>
      </c>
      <c r="D19" s="587">
        <f>IX!D20</f>
        <v>0</v>
      </c>
      <c r="E19" s="588">
        <f>IX!E20</f>
        <v>0</v>
      </c>
      <c r="F19" s="588">
        <f>IX!F20</f>
        <v>0</v>
      </c>
      <c r="G19" s="588">
        <f>IX!G20</f>
        <v>0</v>
      </c>
      <c r="H19" s="673">
        <f>IX!H20</f>
        <v>0</v>
      </c>
      <c r="I19" s="588">
        <f>IX!I20</f>
        <v>0</v>
      </c>
      <c r="J19" s="588">
        <f>IX!J20</f>
        <v>0</v>
      </c>
      <c r="K19" s="588">
        <f>IX!K20</f>
        <v>0</v>
      </c>
      <c r="L19" s="588">
        <f>IX!L20</f>
        <v>0</v>
      </c>
      <c r="M19" s="588">
        <f>IX!M20</f>
        <v>0</v>
      </c>
      <c r="N19" s="592">
        <f>IX!N20</f>
        <v>0</v>
      </c>
      <c r="O19" s="674">
        <f>IX!O20</f>
        <v>0</v>
      </c>
    </row>
    <row r="20" spans="1:17" ht="13.5" customHeight="1" x14ac:dyDescent="0.25">
      <c r="A20" s="1186" t="s">
        <v>98</v>
      </c>
      <c r="B20" s="1187"/>
      <c r="C20" s="667" t="s">
        <v>27</v>
      </c>
      <c r="D20" s="587">
        <f>IX!D21</f>
        <v>0</v>
      </c>
      <c r="E20" s="675">
        <f>IX!E21</f>
        <v>0</v>
      </c>
      <c r="F20" s="588">
        <f>IX!F21</f>
        <v>0</v>
      </c>
      <c r="G20" s="588">
        <f>IX!G21</f>
        <v>0</v>
      </c>
      <c r="H20" s="675">
        <f>IX!H21</f>
        <v>0</v>
      </c>
      <c r="I20" s="588">
        <f>IX!I21</f>
        <v>0</v>
      </c>
      <c r="J20" s="588">
        <f>IX!J21</f>
        <v>0</v>
      </c>
      <c r="K20" s="588">
        <f>IX!K21</f>
        <v>0</v>
      </c>
      <c r="L20" s="588">
        <f>IX!L21</f>
        <v>0</v>
      </c>
      <c r="M20" s="588">
        <f>IX!M21</f>
        <v>0</v>
      </c>
      <c r="N20" s="592">
        <f>IX!N21</f>
        <v>0</v>
      </c>
      <c r="O20" s="674">
        <f>IX!O21</f>
        <v>0</v>
      </c>
      <c r="Q20" s="214"/>
    </row>
    <row r="21" spans="1:17" ht="13.5" customHeight="1" x14ac:dyDescent="0.25">
      <c r="A21" s="1186" t="s">
        <v>463</v>
      </c>
      <c r="B21" s="1187"/>
      <c r="C21" s="667" t="s">
        <v>30</v>
      </c>
      <c r="D21" s="587">
        <f>IX!D22</f>
        <v>0</v>
      </c>
      <c r="E21" s="675">
        <f>IX!E22</f>
        <v>0</v>
      </c>
      <c r="F21" s="588">
        <f>IX!F22</f>
        <v>0</v>
      </c>
      <c r="G21" s="588">
        <f>IX!G22</f>
        <v>0</v>
      </c>
      <c r="H21" s="675">
        <f>IX!H22</f>
        <v>0</v>
      </c>
      <c r="I21" s="673">
        <f>IX!I22</f>
        <v>0</v>
      </c>
      <c r="J21" s="588">
        <f>IX!J22</f>
        <v>0</v>
      </c>
      <c r="K21" s="588">
        <f>IX!K22</f>
        <v>0</v>
      </c>
      <c r="L21" s="588">
        <f>IX!L22</f>
        <v>0</v>
      </c>
      <c r="M21" s="588">
        <f>IX!M22</f>
        <v>0</v>
      </c>
      <c r="N21" s="592">
        <f>IX!N22</f>
        <v>0</v>
      </c>
      <c r="O21" s="674">
        <f>IX!O22</f>
        <v>0</v>
      </c>
      <c r="Q21" s="214"/>
    </row>
    <row r="22" spans="1:17" ht="13.5" customHeight="1" x14ac:dyDescent="0.25">
      <c r="A22" s="1186" t="s">
        <v>469</v>
      </c>
      <c r="B22" s="1187"/>
      <c r="C22" s="667" t="s">
        <v>31</v>
      </c>
      <c r="D22" s="587">
        <f>IX!D23</f>
        <v>0</v>
      </c>
      <c r="E22" s="675">
        <f>IX!E23</f>
        <v>0</v>
      </c>
      <c r="F22" s="588">
        <f>IX!F23</f>
        <v>0</v>
      </c>
      <c r="G22" s="588">
        <f>IX!G23</f>
        <v>0</v>
      </c>
      <c r="H22" s="675">
        <f>IX!H23</f>
        <v>0</v>
      </c>
      <c r="I22" s="673">
        <f>IX!I23</f>
        <v>0</v>
      </c>
      <c r="J22" s="588">
        <f>IX!J23</f>
        <v>0</v>
      </c>
      <c r="K22" s="588">
        <f>IX!K23</f>
        <v>0</v>
      </c>
      <c r="L22" s="588">
        <f>IX!L23</f>
        <v>0</v>
      </c>
      <c r="M22" s="588">
        <f>IX!M23</f>
        <v>0</v>
      </c>
      <c r="N22" s="592">
        <f>IX!N23</f>
        <v>0</v>
      </c>
      <c r="O22" s="674">
        <f>IX!O23</f>
        <v>0</v>
      </c>
      <c r="Q22" s="214"/>
    </row>
    <row r="23" spans="1:17" ht="13.5" customHeight="1" x14ac:dyDescent="0.25">
      <c r="A23" s="1186" t="s">
        <v>55</v>
      </c>
      <c r="B23" s="1187"/>
      <c r="C23" s="667" t="s">
        <v>42</v>
      </c>
      <c r="D23" s="587">
        <f>IX!D24</f>
        <v>0</v>
      </c>
      <c r="E23" s="607">
        <f>IX!E24</f>
        <v>0</v>
      </c>
      <c r="F23" s="588">
        <f>IX!F24</f>
        <v>0</v>
      </c>
      <c r="G23" s="588">
        <f>IX!G24</f>
        <v>0</v>
      </c>
      <c r="H23" s="675">
        <f>IX!H24</f>
        <v>0</v>
      </c>
      <c r="I23" s="676">
        <f>IX!I24</f>
        <v>0</v>
      </c>
      <c r="J23" s="588">
        <f>IX!J24</f>
        <v>0</v>
      </c>
      <c r="K23" s="657"/>
      <c r="L23" s="588">
        <f>IX!L24</f>
        <v>0</v>
      </c>
      <c r="M23" s="588">
        <f>IX!M24</f>
        <v>0</v>
      </c>
      <c r="N23" s="592">
        <f>IX!N24</f>
        <v>0</v>
      </c>
      <c r="O23" s="674">
        <f>IX!O24</f>
        <v>0</v>
      </c>
      <c r="Q23" s="213"/>
    </row>
    <row r="24" spans="1:17" ht="13.5" customHeight="1" x14ac:dyDescent="0.25">
      <c r="A24" s="1186" t="s">
        <v>162</v>
      </c>
      <c r="B24" s="1187"/>
      <c r="C24" s="667" t="s">
        <v>111</v>
      </c>
      <c r="D24" s="587">
        <f>IX!D25</f>
        <v>0</v>
      </c>
      <c r="E24" s="607">
        <f>IX!E25</f>
        <v>0</v>
      </c>
      <c r="F24" s="588">
        <f>IX!F25</f>
        <v>0</v>
      </c>
      <c r="G24" s="588">
        <f>IX!G25</f>
        <v>0</v>
      </c>
      <c r="H24" s="675">
        <f>IX!H25</f>
        <v>0</v>
      </c>
      <c r="I24" s="676">
        <f>IX!I25</f>
        <v>0</v>
      </c>
      <c r="J24" s="588">
        <f>IX!J25</f>
        <v>0</v>
      </c>
      <c r="K24" s="588">
        <f>IX!K25</f>
        <v>0</v>
      </c>
      <c r="L24" s="588">
        <f>IX!L25</f>
        <v>0</v>
      </c>
      <c r="M24" s="588">
        <f>IX!M25</f>
        <v>0</v>
      </c>
      <c r="N24" s="592">
        <f>IX!N25</f>
        <v>0</v>
      </c>
      <c r="O24" s="674">
        <f>IX!O25</f>
        <v>0</v>
      </c>
    </row>
    <row r="25" spans="1:17" s="212" customFormat="1" ht="13.5" customHeight="1" x14ac:dyDescent="0.25">
      <c r="A25" s="1186" t="s">
        <v>163</v>
      </c>
      <c r="B25" s="1187"/>
      <c r="C25" s="667" t="s">
        <v>112</v>
      </c>
      <c r="D25" s="587">
        <f>IX!D26</f>
        <v>0</v>
      </c>
      <c r="E25" s="675">
        <f>IX!E26</f>
        <v>0</v>
      </c>
      <c r="F25" s="588">
        <f>IX!F26</f>
        <v>0</v>
      </c>
      <c r="G25" s="588">
        <f>IX!G26</f>
        <v>0</v>
      </c>
      <c r="H25" s="675">
        <f>IX!H26</f>
        <v>0</v>
      </c>
      <c r="I25" s="673">
        <f>IX!I26</f>
        <v>0</v>
      </c>
      <c r="J25" s="588">
        <f>IX!J26</f>
        <v>0</v>
      </c>
      <c r="K25" s="657"/>
      <c r="L25" s="588">
        <f>IX!L26</f>
        <v>0</v>
      </c>
      <c r="M25" s="588">
        <f>IX!M26</f>
        <v>0</v>
      </c>
      <c r="N25" s="592">
        <f>IX!N26</f>
        <v>0</v>
      </c>
      <c r="O25" s="674">
        <f>IX!O26</f>
        <v>0</v>
      </c>
    </row>
    <row r="26" spans="1:17" ht="13.5" customHeight="1" x14ac:dyDescent="0.25">
      <c r="A26" s="1186" t="s">
        <v>100</v>
      </c>
      <c r="B26" s="1187"/>
      <c r="C26" s="667" t="s">
        <v>114</v>
      </c>
      <c r="D26" s="587">
        <f>IX!D27</f>
        <v>0</v>
      </c>
      <c r="E26" s="607">
        <f>IX!E27</f>
        <v>0</v>
      </c>
      <c r="F26" s="588">
        <f>IX!F27</f>
        <v>0</v>
      </c>
      <c r="G26" s="588">
        <f>IX!G27</f>
        <v>0</v>
      </c>
      <c r="H26" s="673">
        <f>IX!H27</f>
        <v>0</v>
      </c>
      <c r="I26" s="588">
        <f>IX!I27</f>
        <v>0</v>
      </c>
      <c r="J26" s="588">
        <f>IX!J27</f>
        <v>0</v>
      </c>
      <c r="K26" s="657"/>
      <c r="L26" s="588">
        <f>IX!L27</f>
        <v>0</v>
      </c>
      <c r="M26" s="588">
        <f>IX!M27</f>
        <v>0</v>
      </c>
      <c r="N26" s="592">
        <f>IX!N27</f>
        <v>0</v>
      </c>
      <c r="O26" s="674">
        <f>IX!O27</f>
        <v>0</v>
      </c>
    </row>
    <row r="27" spans="1:17" ht="13.5" customHeight="1" x14ac:dyDescent="0.25">
      <c r="A27" s="1186" t="s">
        <v>50</v>
      </c>
      <c r="B27" s="1187"/>
      <c r="C27" s="667" t="s">
        <v>113</v>
      </c>
      <c r="D27" s="587">
        <f>IX!D28</f>
        <v>0</v>
      </c>
      <c r="E27" s="607">
        <f>IX!E28</f>
        <v>0</v>
      </c>
      <c r="F27" s="588">
        <f>IX!F28</f>
        <v>0</v>
      </c>
      <c r="G27" s="588">
        <f>IX!G28</f>
        <v>0</v>
      </c>
      <c r="H27" s="675">
        <f>IX!H28</f>
        <v>0</v>
      </c>
      <c r="I27" s="676">
        <f>IX!I28</f>
        <v>0</v>
      </c>
      <c r="J27" s="588">
        <f>IX!J28</f>
        <v>0</v>
      </c>
      <c r="K27" s="588">
        <f>IX!K28</f>
        <v>0</v>
      </c>
      <c r="L27" s="588">
        <f>IX!L28</f>
        <v>0</v>
      </c>
      <c r="M27" s="588">
        <f>IX!M28</f>
        <v>0</v>
      </c>
      <c r="N27" s="592">
        <f>IX!N28</f>
        <v>0</v>
      </c>
      <c r="O27" s="674">
        <f>IX!O28</f>
        <v>0</v>
      </c>
    </row>
    <row r="28" spans="1:17" ht="13.5" customHeight="1" x14ac:dyDescent="0.25">
      <c r="A28" s="1186" t="s">
        <v>51</v>
      </c>
      <c r="B28" s="1187"/>
      <c r="C28" s="667" t="s">
        <v>115</v>
      </c>
      <c r="D28" s="587">
        <f>IX!D29</f>
        <v>0</v>
      </c>
      <c r="E28" s="607">
        <f>IX!E29</f>
        <v>0</v>
      </c>
      <c r="F28" s="588">
        <f>IX!F29</f>
        <v>0</v>
      </c>
      <c r="G28" s="588">
        <f>IX!G29</f>
        <v>0</v>
      </c>
      <c r="H28" s="675">
        <f>IX!H29</f>
        <v>0</v>
      </c>
      <c r="I28" s="676">
        <f>IX!I29</f>
        <v>0</v>
      </c>
      <c r="J28" s="588">
        <f>IX!J29</f>
        <v>0</v>
      </c>
      <c r="K28" s="657"/>
      <c r="L28" s="588">
        <f>IX!L29</f>
        <v>0</v>
      </c>
      <c r="M28" s="588">
        <f>IX!M29</f>
        <v>0</v>
      </c>
      <c r="N28" s="592">
        <f>IX!N29</f>
        <v>0</v>
      </c>
      <c r="O28" s="674">
        <f>IX!O29</f>
        <v>0</v>
      </c>
    </row>
    <row r="29" spans="1:17" ht="13.5" customHeight="1" x14ac:dyDescent="0.25">
      <c r="A29" s="1186" t="s">
        <v>164</v>
      </c>
      <c r="B29" s="1187"/>
      <c r="C29" s="667" t="s">
        <v>116</v>
      </c>
      <c r="D29" s="587">
        <f>IX!D30</f>
        <v>0</v>
      </c>
      <c r="E29" s="675">
        <f>IX!E30</f>
        <v>0</v>
      </c>
      <c r="F29" s="588">
        <f>IX!F30</f>
        <v>0</v>
      </c>
      <c r="G29" s="588">
        <f>IX!G30</f>
        <v>0</v>
      </c>
      <c r="H29" s="675">
        <f>IX!H30</f>
        <v>0</v>
      </c>
      <c r="I29" s="673">
        <f>IX!I30</f>
        <v>0</v>
      </c>
      <c r="J29" s="588">
        <f>IX!J30</f>
        <v>0</v>
      </c>
      <c r="K29" s="657"/>
      <c r="L29" s="588">
        <f>IX!L30</f>
        <v>0</v>
      </c>
      <c r="M29" s="588">
        <f>IX!M30</f>
        <v>0</v>
      </c>
      <c r="N29" s="592">
        <f>IX!N30</f>
        <v>0</v>
      </c>
      <c r="O29" s="674">
        <f>IX!O30</f>
        <v>0</v>
      </c>
    </row>
    <row r="30" spans="1:17" ht="13.5" customHeight="1" x14ac:dyDescent="0.25">
      <c r="A30" s="1186" t="s">
        <v>424</v>
      </c>
      <c r="B30" s="1187"/>
      <c r="C30" s="667" t="s">
        <v>117</v>
      </c>
      <c r="D30" s="587">
        <f>IX!D31</f>
        <v>0</v>
      </c>
      <c r="E30" s="588">
        <f>IX!E31</f>
        <v>0</v>
      </c>
      <c r="F30" s="588">
        <f>IX!F31</f>
        <v>0</v>
      </c>
      <c r="G30" s="588">
        <f>IX!G31</f>
        <v>0</v>
      </c>
      <c r="H30" s="673">
        <f>IX!H31</f>
        <v>0</v>
      </c>
      <c r="I30" s="588">
        <f>IX!I31</f>
        <v>0</v>
      </c>
      <c r="J30" s="588">
        <f>IX!J31</f>
        <v>0</v>
      </c>
      <c r="K30" s="657"/>
      <c r="L30" s="588">
        <f>IX!L31</f>
        <v>0</v>
      </c>
      <c r="M30" s="588">
        <f>IX!M31</f>
        <v>0</v>
      </c>
      <c r="N30" s="592">
        <f>IX!N31</f>
        <v>0</v>
      </c>
      <c r="O30" s="674">
        <f>IX!O31</f>
        <v>0</v>
      </c>
    </row>
    <row r="31" spans="1:17" ht="13.5" customHeight="1" x14ac:dyDescent="0.25">
      <c r="A31" s="1186" t="s">
        <v>425</v>
      </c>
      <c r="B31" s="1187"/>
      <c r="C31" s="667" t="s">
        <v>118</v>
      </c>
      <c r="D31" s="587">
        <f>IX!D32</f>
        <v>0</v>
      </c>
      <c r="E31" s="607">
        <f>IX!E32</f>
        <v>0</v>
      </c>
      <c r="F31" s="588">
        <f>IX!F32</f>
        <v>0</v>
      </c>
      <c r="G31" s="588">
        <f>IX!G32</f>
        <v>0</v>
      </c>
      <c r="H31" s="675">
        <f>IX!H32</f>
        <v>0</v>
      </c>
      <c r="I31" s="676">
        <f>IX!I32</f>
        <v>0</v>
      </c>
      <c r="J31" s="588">
        <f>IX!J32</f>
        <v>0</v>
      </c>
      <c r="K31" s="657"/>
      <c r="L31" s="588">
        <f>IX!L32</f>
        <v>0</v>
      </c>
      <c r="M31" s="588">
        <f>IX!M32</f>
        <v>0</v>
      </c>
      <c r="N31" s="592">
        <f>IX!N32</f>
        <v>0</v>
      </c>
      <c r="O31" s="674">
        <f>IX!O32</f>
        <v>0</v>
      </c>
    </row>
    <row r="32" spans="1:17" ht="13.5" customHeight="1" x14ac:dyDescent="0.25">
      <c r="A32" s="1186" t="s">
        <v>165</v>
      </c>
      <c r="B32" s="1187"/>
      <c r="C32" s="667" t="s">
        <v>119</v>
      </c>
      <c r="D32" s="587">
        <f>IX!D33</f>
        <v>0</v>
      </c>
      <c r="E32" s="588">
        <f>IX!E33</f>
        <v>0</v>
      </c>
      <c r="F32" s="588">
        <f>IX!F33</f>
        <v>0</v>
      </c>
      <c r="G32" s="588">
        <f>IX!G33</f>
        <v>0</v>
      </c>
      <c r="H32" s="673">
        <f>IX!H33</f>
        <v>0</v>
      </c>
      <c r="I32" s="588">
        <f>IX!I33</f>
        <v>0</v>
      </c>
      <c r="J32" s="588">
        <f>IX!J33</f>
        <v>0</v>
      </c>
      <c r="K32" s="657"/>
      <c r="L32" s="588">
        <f>IX!L33</f>
        <v>0</v>
      </c>
      <c r="M32" s="588">
        <f>IX!M33</f>
        <v>0</v>
      </c>
      <c r="N32" s="592">
        <f>IX!N33</f>
        <v>0</v>
      </c>
      <c r="O32" s="674">
        <f>IX!O33</f>
        <v>0</v>
      </c>
      <c r="Q32" s="215"/>
    </row>
    <row r="33" spans="1:15" s="212" customFormat="1" ht="13.5" customHeight="1" x14ac:dyDescent="0.25">
      <c r="A33" s="1186" t="s">
        <v>66</v>
      </c>
      <c r="B33" s="1187"/>
      <c r="C33" s="667" t="s">
        <v>120</v>
      </c>
      <c r="D33" s="587">
        <f>IX!D34</f>
        <v>0</v>
      </c>
      <c r="E33" s="607">
        <f>IX!E34</f>
        <v>0</v>
      </c>
      <c r="F33" s="588">
        <f>IX!F34</f>
        <v>0</v>
      </c>
      <c r="G33" s="588">
        <f>IX!G34</f>
        <v>0</v>
      </c>
      <c r="H33" s="675">
        <f>IX!H34</f>
        <v>0</v>
      </c>
      <c r="I33" s="676">
        <f>IX!I34</f>
        <v>0</v>
      </c>
      <c r="J33" s="588">
        <f>IX!J34</f>
        <v>0</v>
      </c>
      <c r="K33" s="657"/>
      <c r="L33" s="588">
        <f>IX!L34</f>
        <v>0</v>
      </c>
      <c r="M33" s="588">
        <f>IX!M34</f>
        <v>0</v>
      </c>
      <c r="N33" s="592">
        <f>IX!N34</f>
        <v>0</v>
      </c>
      <c r="O33" s="674">
        <f>IX!O34</f>
        <v>0</v>
      </c>
    </row>
    <row r="34" spans="1:15" ht="13.5" customHeight="1" x14ac:dyDescent="0.25">
      <c r="A34" s="1186" t="s">
        <v>166</v>
      </c>
      <c r="B34" s="1187"/>
      <c r="C34" s="667" t="s">
        <v>121</v>
      </c>
      <c r="D34" s="587">
        <f>IX!D35</f>
        <v>0</v>
      </c>
      <c r="E34" s="588">
        <f>IX!E35</f>
        <v>0</v>
      </c>
      <c r="F34" s="588">
        <f>IX!F35</f>
        <v>0</v>
      </c>
      <c r="G34" s="588">
        <f>IX!G35</f>
        <v>0</v>
      </c>
      <c r="H34" s="673">
        <f>IX!H35</f>
        <v>0</v>
      </c>
      <c r="I34" s="588">
        <f>IX!I35</f>
        <v>0</v>
      </c>
      <c r="J34" s="588">
        <f>IX!J35</f>
        <v>0</v>
      </c>
      <c r="K34" s="657"/>
      <c r="L34" s="588">
        <f>IX!L35</f>
        <v>0</v>
      </c>
      <c r="M34" s="588">
        <f>IX!M35</f>
        <v>0</v>
      </c>
      <c r="N34" s="592">
        <f>IX!N35</f>
        <v>0</v>
      </c>
      <c r="O34" s="674">
        <f>IX!O35</f>
        <v>0</v>
      </c>
    </row>
    <row r="35" spans="1:15" ht="13.5" customHeight="1" x14ac:dyDescent="0.25">
      <c r="A35" s="1186" t="s">
        <v>464</v>
      </c>
      <c r="B35" s="1187"/>
      <c r="C35" s="667" t="s">
        <v>122</v>
      </c>
      <c r="D35" s="587">
        <f>IX!D36</f>
        <v>0</v>
      </c>
      <c r="E35" s="607">
        <f>IX!E36</f>
        <v>0</v>
      </c>
      <c r="F35" s="588">
        <f>IX!F36</f>
        <v>0</v>
      </c>
      <c r="G35" s="588">
        <f>IX!G36</f>
        <v>0</v>
      </c>
      <c r="H35" s="675">
        <f>IX!H36</f>
        <v>0</v>
      </c>
      <c r="I35" s="676">
        <f>IX!I36</f>
        <v>0</v>
      </c>
      <c r="J35" s="588">
        <f>IX!J36</f>
        <v>0</v>
      </c>
      <c r="K35" s="657"/>
      <c r="L35" s="588">
        <f>IX!L36</f>
        <v>0</v>
      </c>
      <c r="M35" s="588">
        <f>IX!M36</f>
        <v>0</v>
      </c>
      <c r="N35" s="592">
        <f>IX!N36</f>
        <v>0</v>
      </c>
      <c r="O35" s="674">
        <f>IX!O36</f>
        <v>0</v>
      </c>
    </row>
    <row r="36" spans="1:15" ht="13.5" customHeight="1" thickBot="1" x14ac:dyDescent="0.3">
      <c r="A36" s="1188" t="s">
        <v>426</v>
      </c>
      <c r="B36" s="1189"/>
      <c r="C36" s="677" t="s">
        <v>123</v>
      </c>
      <c r="D36" s="678">
        <f>IX!D37</f>
        <v>0</v>
      </c>
      <c r="E36" s="679">
        <f>IX!E37</f>
        <v>0</v>
      </c>
      <c r="F36" s="680">
        <f>IX!F37</f>
        <v>0</v>
      </c>
      <c r="G36" s="680">
        <f>IX!G37</f>
        <v>0</v>
      </c>
      <c r="H36" s="681">
        <f>IX!H37</f>
        <v>0</v>
      </c>
      <c r="I36" s="680">
        <f>IX!I37</f>
        <v>0</v>
      </c>
      <c r="J36" s="680">
        <f>IX!J37</f>
        <v>0</v>
      </c>
      <c r="K36" s="663"/>
      <c r="L36" s="680">
        <f>IX!L37</f>
        <v>0</v>
      </c>
      <c r="M36" s="680">
        <f>IX!M37</f>
        <v>0</v>
      </c>
      <c r="N36" s="682">
        <f>IX!N37</f>
        <v>0</v>
      </c>
      <c r="O36" s="683">
        <f>IX!O37</f>
        <v>0</v>
      </c>
    </row>
  </sheetData>
  <sheetProtection algorithmName="SHA-512" hashValue="WghoJZ2VbN37Z6jC7wJK+lJcDFov+0TsIEhb0g1vfP/6lywIYnifexBtEQvjSIPvwiWXP09X7w8l3diLinme6w==" saltValue="0H1ma7urM2h5G8T+H4sGXw==" spinCount="100000" sheet="1" selectLockedCells="1"/>
  <mergeCells count="28">
    <mergeCell ref="B1:O1"/>
    <mergeCell ref="A2:B4"/>
    <mergeCell ref="C2:O2"/>
    <mergeCell ref="C3:C4"/>
    <mergeCell ref="D3:D4"/>
    <mergeCell ref="E3:G3"/>
    <mergeCell ref="H3:N3"/>
    <mergeCell ref="O3:O4"/>
    <mergeCell ref="A28:B28"/>
    <mergeCell ref="A5:B5"/>
    <mergeCell ref="A6:B6"/>
    <mergeCell ref="A7:A19"/>
    <mergeCell ref="A20:B20"/>
    <mergeCell ref="A21:B21"/>
    <mergeCell ref="A22:B22"/>
    <mergeCell ref="A23:B23"/>
    <mergeCell ref="A24:B24"/>
    <mergeCell ref="A25:B25"/>
    <mergeCell ref="A26:B26"/>
    <mergeCell ref="A27:B27"/>
    <mergeCell ref="A35:B35"/>
    <mergeCell ref="A36:B36"/>
    <mergeCell ref="A29:B29"/>
    <mergeCell ref="A30:B30"/>
    <mergeCell ref="A31:B31"/>
    <mergeCell ref="A32:B32"/>
    <mergeCell ref="A33:B33"/>
    <mergeCell ref="A34:B34"/>
  </mergeCells>
  <pageMargins left="0.70866141732283472" right="0.70866141732283472" top="0.74803149606299213" bottom="0.74803149606299213" header="0.31496062992125984" footer="0.31496062992125984"/>
  <pageSetup paperSize="9" scale="85" orientation="landscape" r:id="rId1"/>
  <ignoredErrors>
    <ignoredError sqref="D7:O36" unlockedFormula="1"/>
    <ignoredError sqref="C6:C36"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3" tint="0.39997558519241921"/>
    <pageSetUpPr fitToPage="1"/>
  </sheetPr>
  <dimension ref="A1:F46"/>
  <sheetViews>
    <sheetView topLeftCell="A19" zoomScaleNormal="100" workbookViewId="0">
      <selection activeCell="D19" sqref="D19"/>
    </sheetView>
  </sheetViews>
  <sheetFormatPr defaultRowHeight="15" x14ac:dyDescent="0.25"/>
  <cols>
    <col min="2" max="2" width="24.42578125" customWidth="1"/>
    <col min="3" max="3" width="17" style="29" customWidth="1"/>
    <col min="4" max="4" width="10.140625" customWidth="1"/>
    <col min="6" max="6" width="13.140625" customWidth="1"/>
  </cols>
  <sheetData>
    <row r="1" spans="1:6" ht="36" customHeight="1" thickBot="1" x14ac:dyDescent="0.3">
      <c r="A1" s="965" t="s">
        <v>539</v>
      </c>
      <c r="B1" s="965"/>
      <c r="C1" s="965"/>
      <c r="D1" s="965"/>
      <c r="E1" s="965"/>
      <c r="F1" s="965"/>
    </row>
    <row r="2" spans="1:6" ht="29.25" customHeight="1" x14ac:dyDescent="0.25">
      <c r="A2" s="983" t="s">
        <v>168</v>
      </c>
      <c r="B2" s="984"/>
      <c r="C2" s="1057" t="s">
        <v>521</v>
      </c>
      <c r="D2" s="984" t="s">
        <v>627</v>
      </c>
      <c r="E2" s="984" t="s">
        <v>628</v>
      </c>
      <c r="F2" s="991"/>
    </row>
    <row r="3" spans="1:6" ht="22.5" customHeight="1" x14ac:dyDescent="0.25">
      <c r="A3" s="985"/>
      <c r="B3" s="986"/>
      <c r="C3" s="1058"/>
      <c r="D3" s="986"/>
      <c r="E3" s="601" t="s">
        <v>169</v>
      </c>
      <c r="F3" s="684" t="s">
        <v>639</v>
      </c>
    </row>
    <row r="4" spans="1:6" ht="14.25" customHeight="1" thickBot="1" x14ac:dyDescent="0.3">
      <c r="A4" s="985" t="s">
        <v>6</v>
      </c>
      <c r="B4" s="986"/>
      <c r="C4" s="557" t="s">
        <v>7</v>
      </c>
      <c r="D4" s="685">
        <v>1</v>
      </c>
      <c r="E4" s="685">
        <v>2</v>
      </c>
      <c r="F4" s="558">
        <v>3</v>
      </c>
    </row>
    <row r="5" spans="1:6" ht="14.25" customHeight="1" x14ac:dyDescent="0.25">
      <c r="A5" s="975" t="s">
        <v>172</v>
      </c>
      <c r="B5" s="976"/>
      <c r="C5" s="559" t="s">
        <v>15</v>
      </c>
      <c r="D5" s="708">
        <f>X!D5</f>
        <v>0</v>
      </c>
      <c r="E5" s="709">
        <f>X!E5</f>
        <v>0</v>
      </c>
      <c r="F5" s="605">
        <f>X!F5</f>
        <v>0</v>
      </c>
    </row>
    <row r="6" spans="1:6" ht="14.25" customHeight="1" x14ac:dyDescent="0.25">
      <c r="A6" s="977" t="s">
        <v>541</v>
      </c>
      <c r="B6" s="551" t="s">
        <v>629</v>
      </c>
      <c r="C6" s="559" t="s">
        <v>16</v>
      </c>
      <c r="D6" s="710">
        <f>X!D6</f>
        <v>0</v>
      </c>
      <c r="E6" s="711">
        <f>X!E6</f>
        <v>0</v>
      </c>
      <c r="F6" s="606">
        <f>X!F6</f>
        <v>0</v>
      </c>
    </row>
    <row r="7" spans="1:6" ht="14.25" customHeight="1" x14ac:dyDescent="0.25">
      <c r="A7" s="977"/>
      <c r="B7" s="551" t="s">
        <v>630</v>
      </c>
      <c r="C7" s="559" t="s">
        <v>17</v>
      </c>
      <c r="D7" s="710">
        <f>X!D7</f>
        <v>0</v>
      </c>
      <c r="E7" s="711">
        <f>X!E7</f>
        <v>0</v>
      </c>
      <c r="F7" s="606">
        <f>X!F7</f>
        <v>0</v>
      </c>
    </row>
    <row r="8" spans="1:6" ht="14.25" customHeight="1" x14ac:dyDescent="0.25">
      <c r="A8" s="977"/>
      <c r="B8" s="551" t="s">
        <v>631</v>
      </c>
      <c r="C8" s="559" t="s">
        <v>110</v>
      </c>
      <c r="D8" s="710">
        <f>X!D8</f>
        <v>0</v>
      </c>
      <c r="E8" s="711">
        <f>X!E8</f>
        <v>0</v>
      </c>
      <c r="F8" s="606">
        <f>X!F8</f>
        <v>0</v>
      </c>
    </row>
    <row r="9" spans="1:6" ht="14.25" customHeight="1" x14ac:dyDescent="0.25">
      <c r="A9" s="975" t="s">
        <v>176</v>
      </c>
      <c r="B9" s="976"/>
      <c r="C9" s="559" t="s">
        <v>18</v>
      </c>
      <c r="D9" s="710">
        <f>X!D9</f>
        <v>0</v>
      </c>
      <c r="E9" s="711">
        <f>X!E9</f>
        <v>0</v>
      </c>
      <c r="F9" s="606">
        <f>X!F9</f>
        <v>0</v>
      </c>
    </row>
    <row r="10" spans="1:6" ht="14.25" customHeight="1" x14ac:dyDescent="0.25">
      <c r="A10" s="686" t="s">
        <v>541</v>
      </c>
      <c r="B10" s="551" t="s">
        <v>632</v>
      </c>
      <c r="C10" s="559" t="s">
        <v>19</v>
      </c>
      <c r="D10" s="710">
        <f>X!D10</f>
        <v>0</v>
      </c>
      <c r="E10" s="711">
        <f>X!E10</f>
        <v>0</v>
      </c>
      <c r="F10" s="606">
        <f>X!F10</f>
        <v>0</v>
      </c>
    </row>
    <row r="11" spans="1:6" ht="14.25" customHeight="1" x14ac:dyDescent="0.25">
      <c r="A11" s="975" t="s">
        <v>177</v>
      </c>
      <c r="B11" s="976"/>
      <c r="C11" s="559" t="s">
        <v>27</v>
      </c>
      <c r="D11" s="710">
        <f>X!D11</f>
        <v>0</v>
      </c>
      <c r="E11" s="711">
        <f>X!E11</f>
        <v>0</v>
      </c>
      <c r="F11" s="606">
        <f>X!F11</f>
        <v>0</v>
      </c>
    </row>
    <row r="12" spans="1:6" ht="14.25" customHeight="1" x14ac:dyDescent="0.25">
      <c r="A12" s="686" t="s">
        <v>541</v>
      </c>
      <c r="B12" s="551" t="s">
        <v>633</v>
      </c>
      <c r="C12" s="559" t="s">
        <v>28</v>
      </c>
      <c r="D12" s="710">
        <f>X!D12</f>
        <v>0</v>
      </c>
      <c r="E12" s="711">
        <f>X!E12</f>
        <v>0</v>
      </c>
      <c r="F12" s="606">
        <f>X!F12</f>
        <v>0</v>
      </c>
    </row>
    <row r="13" spans="1:6" ht="14.25" customHeight="1" x14ac:dyDescent="0.25">
      <c r="A13" s="975" t="s">
        <v>494</v>
      </c>
      <c r="B13" s="976"/>
      <c r="C13" s="559" t="s">
        <v>30</v>
      </c>
      <c r="D13" s="712">
        <f>X!D13</f>
        <v>0</v>
      </c>
      <c r="E13" s="713">
        <f>X!E13</f>
        <v>0</v>
      </c>
      <c r="F13" s="606">
        <f>X!F13</f>
        <v>0</v>
      </c>
    </row>
    <row r="14" spans="1:6" ht="14.25" customHeight="1" x14ac:dyDescent="0.25">
      <c r="A14" s="686" t="s">
        <v>541</v>
      </c>
      <c r="B14" s="551" t="s">
        <v>634</v>
      </c>
      <c r="C14" s="559" t="s">
        <v>186</v>
      </c>
      <c r="D14" s="712">
        <f>X!D14</f>
        <v>0</v>
      </c>
      <c r="E14" s="713">
        <f>X!E14</f>
        <v>0</v>
      </c>
      <c r="F14" s="606">
        <f>X!F14</f>
        <v>0</v>
      </c>
    </row>
    <row r="15" spans="1:6" ht="14.25" customHeight="1" x14ac:dyDescent="0.25">
      <c r="A15" s="975" t="s">
        <v>181</v>
      </c>
      <c r="B15" s="976"/>
      <c r="C15" s="559" t="s">
        <v>31</v>
      </c>
      <c r="D15" s="710">
        <f>X!D15</f>
        <v>0</v>
      </c>
      <c r="E15" s="711">
        <f>X!E15</f>
        <v>0</v>
      </c>
      <c r="F15" s="606">
        <f>X!F15</f>
        <v>0</v>
      </c>
    </row>
    <row r="16" spans="1:6" ht="14.25" customHeight="1" x14ac:dyDescent="0.25">
      <c r="A16" s="686" t="s">
        <v>541</v>
      </c>
      <c r="B16" s="551" t="s">
        <v>635</v>
      </c>
      <c r="C16" s="559" t="s">
        <v>187</v>
      </c>
      <c r="D16" s="710">
        <f>X!D16</f>
        <v>0</v>
      </c>
      <c r="E16" s="711">
        <f>X!E16</f>
        <v>0</v>
      </c>
      <c r="F16" s="606">
        <f>X!F16</f>
        <v>0</v>
      </c>
    </row>
    <row r="17" spans="1:6" ht="14.25" customHeight="1" x14ac:dyDescent="0.25">
      <c r="A17" s="975" t="s">
        <v>183</v>
      </c>
      <c r="B17" s="976"/>
      <c r="C17" s="559" t="s">
        <v>42</v>
      </c>
      <c r="D17" s="710">
        <f>X!D17</f>
        <v>0</v>
      </c>
      <c r="E17" s="711">
        <f>X!E17</f>
        <v>0</v>
      </c>
      <c r="F17" s="606">
        <f>X!F17</f>
        <v>0</v>
      </c>
    </row>
    <row r="18" spans="1:6" ht="14.25" customHeight="1" x14ac:dyDescent="0.25">
      <c r="A18" s="975" t="s">
        <v>184</v>
      </c>
      <c r="B18" s="976"/>
      <c r="C18" s="559" t="s">
        <v>111</v>
      </c>
      <c r="D18" s="710">
        <f>X!D18</f>
        <v>0</v>
      </c>
      <c r="E18" s="711">
        <f>X!E18</f>
        <v>0</v>
      </c>
      <c r="F18" s="606">
        <f>X!F18</f>
        <v>0</v>
      </c>
    </row>
    <row r="19" spans="1:6" ht="14.25" customHeight="1" thickBot="1" x14ac:dyDescent="0.3">
      <c r="A19" s="978" t="s">
        <v>185</v>
      </c>
      <c r="B19" s="979"/>
      <c r="C19" s="561" t="s">
        <v>112</v>
      </c>
      <c r="D19" s="714">
        <f>X!D19</f>
        <v>0</v>
      </c>
      <c r="E19" s="715">
        <f>X!E19</f>
        <v>0</v>
      </c>
      <c r="F19" s="716">
        <f>X!F19</f>
        <v>0</v>
      </c>
    </row>
    <row r="21" spans="1:6" ht="27.75" customHeight="1" thickBot="1" x14ac:dyDescent="0.3">
      <c r="A21" s="1208" t="s">
        <v>640</v>
      </c>
      <c r="B21" s="1208"/>
      <c r="C21" s="1208"/>
      <c r="D21" s="1208"/>
      <c r="E21" s="1208"/>
      <c r="F21" s="1208"/>
    </row>
    <row r="22" spans="1:6" ht="18.75" customHeight="1" x14ac:dyDescent="0.25">
      <c r="A22" s="1209" t="s">
        <v>523</v>
      </c>
      <c r="B22" s="1057"/>
      <c r="C22" s="1057" t="s">
        <v>521</v>
      </c>
      <c r="D22" s="984" t="s">
        <v>428</v>
      </c>
      <c r="E22" s="984"/>
      <c r="F22" s="991" t="s">
        <v>427</v>
      </c>
    </row>
    <row r="23" spans="1:6" ht="22.5" x14ac:dyDescent="0.25">
      <c r="A23" s="1210"/>
      <c r="B23" s="1058"/>
      <c r="C23" s="1058"/>
      <c r="D23" s="601" t="s">
        <v>189</v>
      </c>
      <c r="E23" s="601" t="s">
        <v>190</v>
      </c>
      <c r="F23" s="992"/>
    </row>
    <row r="24" spans="1:6" ht="15.75" thickBot="1" x14ac:dyDescent="0.3">
      <c r="A24" s="1206" t="s">
        <v>6</v>
      </c>
      <c r="B24" s="1207"/>
      <c r="C24" s="557" t="s">
        <v>7</v>
      </c>
      <c r="D24" s="685">
        <v>1</v>
      </c>
      <c r="E24" s="685">
        <v>2</v>
      </c>
      <c r="F24" s="558">
        <v>3</v>
      </c>
    </row>
    <row r="25" spans="1:6" x14ac:dyDescent="0.25">
      <c r="A25" s="1199" t="s">
        <v>192</v>
      </c>
      <c r="B25" s="1200"/>
      <c r="C25" s="559" t="s">
        <v>15</v>
      </c>
      <c r="D25" s="621">
        <f>XI!D5</f>
        <v>0</v>
      </c>
      <c r="E25" s="622">
        <f>XI!E5</f>
        <v>0</v>
      </c>
      <c r="F25" s="688">
        <f>XI!F5</f>
        <v>0</v>
      </c>
    </row>
    <row r="26" spans="1:6" x14ac:dyDescent="0.25">
      <c r="A26" s="1199" t="s">
        <v>193</v>
      </c>
      <c r="B26" s="1200"/>
      <c r="C26" s="559" t="s">
        <v>18</v>
      </c>
      <c r="D26" s="689">
        <f>XI!D6</f>
        <v>0</v>
      </c>
      <c r="E26" s="628">
        <f>XI!E6</f>
        <v>0</v>
      </c>
      <c r="F26" s="690">
        <f>XI!F6</f>
        <v>0</v>
      </c>
    </row>
    <row r="27" spans="1:6" x14ac:dyDescent="0.25">
      <c r="A27" s="977" t="s">
        <v>541</v>
      </c>
      <c r="B27" s="687" t="s">
        <v>636</v>
      </c>
      <c r="C27" s="559" t="s">
        <v>27</v>
      </c>
      <c r="D27" s="625">
        <f>XI!D7</f>
        <v>0</v>
      </c>
      <c r="E27" s="626">
        <f>XI!E7</f>
        <v>0</v>
      </c>
      <c r="F27" s="691">
        <f>XI!F7</f>
        <v>0</v>
      </c>
    </row>
    <row r="28" spans="1:6" x14ac:dyDescent="0.25">
      <c r="A28" s="977"/>
      <c r="B28" s="687" t="s">
        <v>637</v>
      </c>
      <c r="C28" s="559" t="s">
        <v>30</v>
      </c>
      <c r="D28" s="625">
        <f>XI!D8</f>
        <v>0</v>
      </c>
      <c r="E28" s="626">
        <f>XI!E8</f>
        <v>0</v>
      </c>
      <c r="F28" s="691">
        <f>XI!F8</f>
        <v>0</v>
      </c>
    </row>
    <row r="29" spans="1:6" x14ac:dyDescent="0.25">
      <c r="A29" s="977"/>
      <c r="B29" s="687" t="s">
        <v>659</v>
      </c>
      <c r="C29" s="559" t="s">
        <v>31</v>
      </c>
      <c r="D29" s="625">
        <f>XI!D9</f>
        <v>0</v>
      </c>
      <c r="E29" s="626">
        <f>XI!E9</f>
        <v>0</v>
      </c>
      <c r="F29" s="691">
        <f>XI!F9</f>
        <v>0</v>
      </c>
    </row>
    <row r="30" spans="1:6" x14ac:dyDescent="0.25">
      <c r="A30" s="977"/>
      <c r="B30" s="687" t="s">
        <v>638</v>
      </c>
      <c r="C30" s="559" t="s">
        <v>42</v>
      </c>
      <c r="D30" s="625">
        <f>XI!D10</f>
        <v>0</v>
      </c>
      <c r="E30" s="626">
        <f>XI!E10</f>
        <v>0</v>
      </c>
      <c r="F30" s="691">
        <f>XI!F10</f>
        <v>0</v>
      </c>
    </row>
    <row r="31" spans="1:6" x14ac:dyDescent="0.25">
      <c r="A31" s="1199" t="s">
        <v>198</v>
      </c>
      <c r="B31" s="1200"/>
      <c r="C31" s="559" t="s">
        <v>111</v>
      </c>
      <c r="D31" s="625">
        <f>XI!D11</f>
        <v>0</v>
      </c>
      <c r="E31" s="626">
        <f>XI!E11</f>
        <v>0</v>
      </c>
      <c r="F31" s="691">
        <f>XI!F11</f>
        <v>0</v>
      </c>
    </row>
    <row r="32" spans="1:6" x14ac:dyDescent="0.25">
      <c r="A32" s="1199" t="s">
        <v>199</v>
      </c>
      <c r="B32" s="1200"/>
      <c r="C32" s="559" t="s">
        <v>112</v>
      </c>
      <c r="D32" s="625">
        <f>XI!D12</f>
        <v>0</v>
      </c>
      <c r="E32" s="626">
        <f>XI!E12</f>
        <v>0</v>
      </c>
      <c r="F32" s="691">
        <f>XI!F12</f>
        <v>0</v>
      </c>
    </row>
    <row r="33" spans="1:6" x14ac:dyDescent="0.25">
      <c r="A33" s="1199" t="s">
        <v>200</v>
      </c>
      <c r="B33" s="1200"/>
      <c r="C33" s="559" t="s">
        <v>114</v>
      </c>
      <c r="D33" s="625">
        <f>XI!D13</f>
        <v>0</v>
      </c>
      <c r="E33" s="626">
        <f>XI!E13</f>
        <v>0</v>
      </c>
      <c r="F33" s="691">
        <f>XI!F13</f>
        <v>0</v>
      </c>
    </row>
    <row r="34" spans="1:6" ht="15.75" thickBot="1" x14ac:dyDescent="0.3">
      <c r="A34" s="1201" t="s">
        <v>201</v>
      </c>
      <c r="B34" s="1202"/>
      <c r="C34" s="561" t="s">
        <v>113</v>
      </c>
      <c r="D34" s="692">
        <f>XI!D14</f>
        <v>0</v>
      </c>
      <c r="E34" s="693">
        <f>XI!E14</f>
        <v>0</v>
      </c>
      <c r="F34" s="694">
        <f>XI!F14</f>
        <v>0</v>
      </c>
    </row>
    <row r="35" spans="1:6" ht="5.25" customHeight="1" x14ac:dyDescent="0.25">
      <c r="A35" s="531"/>
      <c r="B35" s="600"/>
      <c r="C35" s="600"/>
      <c r="D35" s="531"/>
      <c r="E35" s="531"/>
      <c r="F35" s="531"/>
    </row>
    <row r="36" spans="1:6" ht="15.75" thickBot="1" x14ac:dyDescent="0.3">
      <c r="A36" s="531"/>
      <c r="B36" s="600"/>
      <c r="C36" s="717" t="s">
        <v>405</v>
      </c>
      <c r="D36" s="718">
        <f>D25+E25+F25</f>
        <v>0</v>
      </c>
      <c r="E36" s="719" t="s">
        <v>406</v>
      </c>
      <c r="F36" s="531"/>
    </row>
    <row r="37" spans="1:6" ht="15.75" thickBot="1" x14ac:dyDescent="0.3">
      <c r="A37" s="531"/>
      <c r="B37" s="720"/>
      <c r="C37" s="531"/>
      <c r="D37" s="531"/>
      <c r="E37" s="721" t="s">
        <v>80</v>
      </c>
      <c r="F37" s="722" t="s">
        <v>81</v>
      </c>
    </row>
    <row r="38" spans="1:6" ht="24.75" customHeight="1" thickBot="1" x14ac:dyDescent="0.3">
      <c r="A38" s="531"/>
      <c r="B38" s="1203" t="s">
        <v>660</v>
      </c>
      <c r="C38" s="1204"/>
      <c r="D38" s="1205"/>
      <c r="E38" s="723">
        <f>XI!E18</f>
        <v>0</v>
      </c>
      <c r="F38" s="724">
        <f>XI!F18</f>
        <v>0</v>
      </c>
    </row>
    <row r="39" spans="1:6" x14ac:dyDescent="0.25">
      <c r="A39" s="531"/>
      <c r="B39" s="964" t="s">
        <v>693</v>
      </c>
      <c r="C39" s="964"/>
      <c r="D39" s="964"/>
      <c r="E39" s="531"/>
      <c r="F39" s="531"/>
    </row>
    <row r="40" spans="1:6" x14ac:dyDescent="0.25">
      <c r="A40" s="933" t="s">
        <v>390</v>
      </c>
      <c r="B40" s="933"/>
      <c r="C40" s="695"/>
      <c r="D40" s="1198">
        <f>INSTRUKCIJA!D17</f>
        <v>0</v>
      </c>
      <c r="E40" s="1198"/>
      <c r="F40" s="1198"/>
    </row>
    <row r="41" spans="1:6" ht="15.75" customHeight="1" x14ac:dyDescent="0.25">
      <c r="A41" s="531"/>
      <c r="B41" s="531"/>
      <c r="C41" s="696" t="s">
        <v>224</v>
      </c>
      <c r="D41" s="1197" t="s">
        <v>225</v>
      </c>
      <c r="E41" s="1197"/>
      <c r="F41" s="1197"/>
    </row>
    <row r="42" spans="1:6" x14ac:dyDescent="0.25">
      <c r="A42" s="933" t="s">
        <v>226</v>
      </c>
      <c r="B42" s="933"/>
      <c r="C42" s="697"/>
      <c r="D42" s="1195">
        <f>INSTRUKCIJA!D18</f>
        <v>0</v>
      </c>
      <c r="E42" s="1195"/>
      <c r="F42" s="1195"/>
    </row>
    <row r="43" spans="1:6" ht="15.75" customHeight="1" x14ac:dyDescent="0.25">
      <c r="A43" s="531"/>
      <c r="B43" s="531"/>
      <c r="C43" s="696" t="s">
        <v>224</v>
      </c>
      <c r="D43" s="1197" t="s">
        <v>225</v>
      </c>
      <c r="E43" s="1197"/>
      <c r="F43" s="1197"/>
    </row>
    <row r="44" spans="1:6" x14ac:dyDescent="0.25">
      <c r="A44" s="1195">
        <f>INSTRUKCIJA!D19</f>
        <v>0</v>
      </c>
      <c r="B44" s="1195"/>
      <c r="C44" s="1196">
        <f>INSTRUKCIJA!D22</f>
        <v>0</v>
      </c>
      <c r="D44" s="1195"/>
      <c r="E44" s="1195">
        <f>INSTRUKCIJA!D21</f>
        <v>0</v>
      </c>
      <c r="F44" s="1195"/>
    </row>
    <row r="45" spans="1:6" x14ac:dyDescent="0.25">
      <c r="A45" s="1194" t="s">
        <v>694</v>
      </c>
      <c r="B45" s="1194"/>
      <c r="C45" s="1194" t="s">
        <v>696</v>
      </c>
      <c r="D45" s="1194"/>
      <c r="E45" s="1194" t="s">
        <v>695</v>
      </c>
      <c r="F45" s="1194"/>
    </row>
    <row r="46" spans="1:6" x14ac:dyDescent="0.25">
      <c r="A46" s="1193" t="s">
        <v>697</v>
      </c>
      <c r="B46" s="1193"/>
      <c r="C46" s="1193"/>
      <c r="D46" s="1193"/>
      <c r="E46" s="1193"/>
      <c r="F46" s="1193"/>
    </row>
  </sheetData>
  <sheetProtection algorithmName="SHA-512" hashValue="LVG966bWSdcB3TES/gNiSVIo34u0A9hegI9Ov2s6HTYOlchySmKozIvmmzkFDwaUKHJjoL+oYEjKB9QgAuS8ow==" saltValue="NQpMk39dUW88q6eXRpMzQA==" spinCount="100000" sheet="1" selectLockedCells="1"/>
  <mergeCells count="43">
    <mergeCell ref="A5:B5"/>
    <mergeCell ref="A6:A8"/>
    <mergeCell ref="A9:B9"/>
    <mergeCell ref="A1:F1"/>
    <mergeCell ref="A2:B3"/>
    <mergeCell ref="C2:C3"/>
    <mergeCell ref="D2:D3"/>
    <mergeCell ref="E2:F2"/>
    <mergeCell ref="A4:B4"/>
    <mergeCell ref="A11:B11"/>
    <mergeCell ref="A13:B13"/>
    <mergeCell ref="A17:B17"/>
    <mergeCell ref="A18:B18"/>
    <mergeCell ref="A19:B19"/>
    <mergeCell ref="A21:F21"/>
    <mergeCell ref="A15:B15"/>
    <mergeCell ref="A22:B23"/>
    <mergeCell ref="C22:C23"/>
    <mergeCell ref="D22:E22"/>
    <mergeCell ref="F22:F23"/>
    <mergeCell ref="A33:B33"/>
    <mergeCell ref="A34:B34"/>
    <mergeCell ref="B38:D38"/>
    <mergeCell ref="B39:D39"/>
    <mergeCell ref="A24:B24"/>
    <mergeCell ref="A25:B25"/>
    <mergeCell ref="A26:B26"/>
    <mergeCell ref="A27:A30"/>
    <mergeCell ref="A31:B31"/>
    <mergeCell ref="A32:B32"/>
    <mergeCell ref="A40:B40"/>
    <mergeCell ref="A42:B42"/>
    <mergeCell ref="D41:F41"/>
    <mergeCell ref="D43:F43"/>
    <mergeCell ref="D40:F40"/>
    <mergeCell ref="D42:F42"/>
    <mergeCell ref="A46:F46"/>
    <mergeCell ref="E45:F45"/>
    <mergeCell ref="C45:D45"/>
    <mergeCell ref="A45:B45"/>
    <mergeCell ref="A44:B44"/>
    <mergeCell ref="E44:F44"/>
    <mergeCell ref="C44:D44"/>
  </mergeCells>
  <pageMargins left="0.70866141732283472" right="0.70866141732283472" top="0.74803149606299213" bottom="0.74803149606299213" header="0.31496062992125984" footer="0.31496062992125984"/>
  <pageSetup paperSize="9" orientation="portrait" r:id="rId1"/>
  <ignoredErrors>
    <ignoredError sqref="D5:F19 D27:F34" unlockedFormula="1"/>
  </ignoredError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3" tint="0.39997558519241921"/>
    <pageSetUpPr fitToPage="1"/>
  </sheetPr>
  <dimension ref="A1:Q36"/>
  <sheetViews>
    <sheetView showWhiteSpace="0" zoomScaleNormal="85" workbookViewId="0">
      <selection activeCell="F16" sqref="F16"/>
    </sheetView>
  </sheetViews>
  <sheetFormatPr defaultColWidth="9.140625" defaultRowHeight="30" customHeight="1" x14ac:dyDescent="0.25"/>
  <cols>
    <col min="1" max="1" width="7.85546875" style="1" customWidth="1"/>
    <col min="2" max="2" width="14.140625" style="1" customWidth="1"/>
    <col min="3" max="3" width="8.85546875" style="1" customWidth="1"/>
    <col min="4" max="4" width="12.5703125" style="1" customWidth="1"/>
    <col min="5" max="5" width="5.7109375" style="1" customWidth="1"/>
    <col min="6" max="6" width="15.28515625" style="1" customWidth="1"/>
    <col min="7" max="7" width="10.42578125" style="1" customWidth="1"/>
    <col min="8" max="8" width="10.140625" style="1" customWidth="1"/>
    <col min="9" max="9" width="9.140625" style="1" customWidth="1"/>
    <col min="10" max="10" width="8.5703125" style="1" customWidth="1"/>
    <col min="11" max="11" width="10.42578125" style="1" customWidth="1"/>
    <col min="12" max="12" width="10.140625" style="1" customWidth="1"/>
    <col min="13" max="13" width="10.42578125" style="1" customWidth="1"/>
    <col min="14" max="15" width="9.140625" style="1"/>
    <col min="16" max="16" width="10.85546875" style="1" customWidth="1"/>
    <col min="17" max="17" width="10.42578125" style="1" customWidth="1"/>
    <col min="18" max="16384" width="9.140625" style="1"/>
  </cols>
  <sheetData>
    <row r="1" spans="1:17" ht="17.25" customHeight="1" x14ac:dyDescent="0.25">
      <c r="A1" s="959"/>
      <c r="B1" s="2"/>
      <c r="C1" s="2"/>
      <c r="D1" s="327"/>
      <c r="E1" s="948" t="s">
        <v>698</v>
      </c>
      <c r="F1" s="948"/>
      <c r="G1" s="948"/>
      <c r="H1" s="948"/>
      <c r="I1" s="948"/>
      <c r="J1" s="2"/>
      <c r="K1" s="2"/>
      <c r="L1" s="2"/>
    </row>
    <row r="2" spans="1:17" ht="18" customHeight="1" x14ac:dyDescent="0.25">
      <c r="A2" s="959"/>
      <c r="B2" s="2"/>
      <c r="D2" s="327"/>
      <c r="E2" s="948"/>
      <c r="F2" s="948"/>
      <c r="G2" s="948"/>
      <c r="H2" s="948"/>
      <c r="I2" s="948"/>
      <c r="L2" s="40"/>
    </row>
    <row r="3" spans="1:17" ht="15" customHeight="1" x14ac:dyDescent="0.25">
      <c r="A3" s="959"/>
      <c r="B3" s="2"/>
      <c r="D3" s="327"/>
      <c r="E3" s="948"/>
      <c r="F3" s="948"/>
      <c r="G3" s="948"/>
      <c r="H3" s="948"/>
      <c r="I3" s="948"/>
      <c r="L3" s="34"/>
    </row>
    <row r="4" spans="1:17" ht="20.25" customHeight="1" x14ac:dyDescent="0.25">
      <c r="A4" s="38"/>
      <c r="B4" s="2"/>
      <c r="F4" s="327"/>
      <c r="G4" s="327"/>
      <c r="H4" s="327"/>
      <c r="I4" s="327"/>
      <c r="L4" s="40"/>
      <c r="M4" s="162"/>
      <c r="N4" s="163"/>
      <c r="O4" s="163"/>
      <c r="P4" s="163"/>
      <c r="Q4" s="163"/>
    </row>
    <row r="5" spans="1:17" ht="51" customHeight="1" x14ac:dyDescent="0.25">
      <c r="A5" s="1213" t="s">
        <v>699</v>
      </c>
      <c r="B5" s="1214"/>
      <c r="C5" s="1214"/>
      <c r="D5" s="1214"/>
      <c r="E5" s="1214"/>
      <c r="F5" s="1214"/>
      <c r="G5" s="1214"/>
      <c r="H5" s="1214"/>
      <c r="I5" s="1214"/>
      <c r="J5" s="326"/>
      <c r="K5" s="326"/>
      <c r="L5" s="326"/>
      <c r="M5" s="2"/>
      <c r="N5" s="2"/>
      <c r="O5" s="2"/>
      <c r="P5" s="2"/>
      <c r="Q5" s="2"/>
    </row>
    <row r="6" spans="1:17" ht="21.75" customHeight="1" x14ac:dyDescent="0.25">
      <c r="A6" s="74"/>
      <c r="B6" s="74"/>
      <c r="C6" s="74"/>
      <c r="D6" s="74"/>
      <c r="E6" s="74"/>
      <c r="F6" s="74"/>
      <c r="G6" s="74"/>
      <c r="H6" s="74"/>
      <c r="I6" s="74"/>
      <c r="J6" s="74"/>
      <c r="K6" s="74"/>
      <c r="L6" s="74"/>
      <c r="M6" s="74"/>
      <c r="N6" s="74"/>
      <c r="O6" s="74"/>
      <c r="P6" s="74"/>
      <c r="Q6" s="74"/>
    </row>
    <row r="7" spans="1:17" ht="41.25" customHeight="1" x14ac:dyDescent="0.25">
      <c r="A7" s="1215" t="s">
        <v>700</v>
      </c>
      <c r="B7" s="1215"/>
      <c r="C7" s="1215"/>
      <c r="D7" s="1212" t="s">
        <v>706</v>
      </c>
      <c r="E7" s="1212"/>
      <c r="F7" s="1212"/>
      <c r="G7" s="1212"/>
      <c r="H7" s="1212"/>
      <c r="I7" s="1212"/>
      <c r="J7" s="74"/>
      <c r="K7" s="74"/>
      <c r="L7" s="74"/>
      <c r="M7" s="74"/>
      <c r="N7" s="74"/>
      <c r="O7" s="74"/>
      <c r="P7" s="74"/>
      <c r="Q7" s="74"/>
    </row>
    <row r="8" spans="1:17" ht="101.25" customHeight="1" x14ac:dyDescent="0.25">
      <c r="A8" s="1215" t="s">
        <v>701</v>
      </c>
      <c r="B8" s="1215"/>
      <c r="C8" s="1215"/>
      <c r="D8" s="1212" t="s">
        <v>707</v>
      </c>
      <c r="E8" s="1212"/>
      <c r="F8" s="1212"/>
      <c r="G8" s="1212"/>
      <c r="H8" s="1212"/>
      <c r="I8" s="1212"/>
      <c r="J8" s="32"/>
      <c r="K8" s="32"/>
      <c r="L8" s="32"/>
      <c r="M8" s="32"/>
      <c r="N8" s="32"/>
      <c r="O8" s="32"/>
      <c r="P8" s="32"/>
      <c r="Q8" s="32"/>
    </row>
    <row r="9" spans="1:17" ht="61.5" customHeight="1" x14ac:dyDescent="0.25">
      <c r="A9" s="1215" t="s">
        <v>702</v>
      </c>
      <c r="B9" s="1215"/>
      <c r="C9" s="1215"/>
      <c r="D9" s="1212" t="s">
        <v>708</v>
      </c>
      <c r="E9" s="1212"/>
      <c r="F9" s="1212"/>
      <c r="G9" s="1212"/>
      <c r="H9" s="1212"/>
      <c r="I9" s="1212"/>
      <c r="J9" s="32"/>
      <c r="K9" s="32"/>
      <c r="L9" s="32"/>
      <c r="M9" s="32"/>
      <c r="N9" s="32"/>
      <c r="O9" s="32"/>
      <c r="P9" s="32"/>
      <c r="Q9" s="32"/>
    </row>
    <row r="10" spans="1:17" ht="69" customHeight="1" x14ac:dyDescent="0.25">
      <c r="A10" s="1211" t="s">
        <v>703</v>
      </c>
      <c r="B10" s="1211"/>
      <c r="C10" s="1211"/>
      <c r="D10" s="1212" t="s">
        <v>709</v>
      </c>
      <c r="E10" s="1212"/>
      <c r="F10" s="1212"/>
      <c r="G10" s="1212"/>
      <c r="H10" s="1212"/>
      <c r="I10" s="1212"/>
      <c r="K10" s="2"/>
      <c r="L10" s="2"/>
      <c r="M10" s="2"/>
      <c r="N10" s="2"/>
      <c r="O10" s="2"/>
      <c r="P10" s="2"/>
      <c r="Q10" s="2"/>
    </row>
    <row r="11" spans="1:17" ht="84.75" customHeight="1" x14ac:dyDescent="0.25">
      <c r="A11" s="1211" t="s">
        <v>704</v>
      </c>
      <c r="B11" s="1211"/>
      <c r="C11" s="1211"/>
      <c r="D11" s="1212" t="s">
        <v>710</v>
      </c>
      <c r="E11" s="1212"/>
      <c r="F11" s="1212"/>
      <c r="G11" s="1212"/>
      <c r="H11" s="1212"/>
      <c r="I11" s="1212"/>
      <c r="K11" s="2"/>
      <c r="L11" s="2"/>
      <c r="M11" s="2"/>
      <c r="N11" s="2"/>
      <c r="O11" s="2"/>
      <c r="P11" s="2"/>
      <c r="Q11" s="2"/>
    </row>
    <row r="12" spans="1:17" ht="90.75" customHeight="1" x14ac:dyDescent="0.25">
      <c r="A12" s="1211" t="s">
        <v>705</v>
      </c>
      <c r="B12" s="1211"/>
      <c r="C12" s="1211"/>
      <c r="D12" s="1212" t="s">
        <v>711</v>
      </c>
      <c r="E12" s="1212"/>
      <c r="F12" s="1212"/>
      <c r="G12" s="1212"/>
      <c r="H12" s="1212"/>
      <c r="I12" s="1212"/>
      <c r="K12" s="2"/>
      <c r="L12" s="2"/>
      <c r="M12" s="2"/>
      <c r="N12" s="2"/>
      <c r="O12" s="2"/>
      <c r="P12" s="2"/>
      <c r="Q12" s="2"/>
    </row>
    <row r="13" spans="1:17" ht="21.75" customHeight="1" x14ac:dyDescent="0.25">
      <c r="A13" s="698"/>
      <c r="B13" s="698"/>
      <c r="C13" s="698"/>
      <c r="D13" s="702"/>
      <c r="E13" s="3"/>
      <c r="F13" s="697"/>
      <c r="G13" s="531"/>
      <c r="H13" s="531"/>
      <c r="K13" s="2"/>
      <c r="L13" s="2"/>
      <c r="M13" s="2"/>
      <c r="N13" s="2"/>
      <c r="O13" s="2"/>
      <c r="P13" s="2"/>
      <c r="Q13" s="2"/>
    </row>
    <row r="14" spans="1:17" ht="21.75" customHeight="1" x14ac:dyDescent="0.25">
      <c r="A14" s="699"/>
      <c r="B14" s="699"/>
      <c r="C14" s="699"/>
      <c r="D14" s="699"/>
      <c r="E14" s="2"/>
      <c r="F14" s="700"/>
      <c r="G14" s="700"/>
      <c r="H14" s="700"/>
      <c r="I14" s="700"/>
      <c r="K14" s="2"/>
      <c r="L14" s="2"/>
      <c r="M14" s="2"/>
      <c r="N14" s="2"/>
      <c r="O14" s="2"/>
      <c r="P14" s="2"/>
      <c r="Q14" s="2"/>
    </row>
    <row r="15" spans="1:17" ht="21.75" customHeight="1" x14ac:dyDescent="0.25">
      <c r="A15" s="521"/>
      <c r="B15" s="521"/>
      <c r="C15" s="521"/>
      <c r="D15" s="521"/>
      <c r="E15" s="521"/>
      <c r="F15" s="521"/>
      <c r="G15" s="521"/>
      <c r="H15" s="521"/>
      <c r="I15" s="521"/>
    </row>
    <row r="16" spans="1:17" ht="21.75" customHeight="1" x14ac:dyDescent="0.25">
      <c r="A16" s="522"/>
      <c r="B16" s="522"/>
      <c r="C16" s="522"/>
      <c r="D16" s="522"/>
      <c r="E16" s="521"/>
      <c r="F16" s="521"/>
      <c r="G16" s="521"/>
      <c r="H16" s="521"/>
      <c r="I16" s="522"/>
    </row>
    <row r="17" spans="1:9" ht="21.75" customHeight="1" x14ac:dyDescent="0.25">
      <c r="A17" s="522"/>
      <c r="B17" s="522"/>
      <c r="C17" s="522"/>
      <c r="D17" s="522"/>
      <c r="E17" s="521"/>
      <c r="F17" s="522"/>
      <c r="G17" s="522"/>
      <c r="H17" s="522"/>
      <c r="I17" s="522"/>
    </row>
    <row r="18" spans="1:9" ht="21.75" customHeight="1" x14ac:dyDescent="0.25">
      <c r="A18" s="522"/>
      <c r="B18" s="522"/>
      <c r="C18" s="522"/>
      <c r="D18" s="522"/>
      <c r="E18" s="521"/>
      <c r="F18" s="522"/>
      <c r="G18" s="522"/>
      <c r="H18" s="522"/>
      <c r="I18" s="522"/>
    </row>
    <row r="19" spans="1:9" ht="21.75" customHeight="1" x14ac:dyDescent="0.25">
      <c r="A19" s="522"/>
      <c r="B19" s="522"/>
      <c r="C19" s="522"/>
      <c r="D19" s="522"/>
      <c r="E19" s="521"/>
      <c r="F19" s="522"/>
      <c r="G19" s="522"/>
      <c r="H19" s="522"/>
      <c r="I19" s="522"/>
    </row>
    <row r="20" spans="1:9" ht="21.75" customHeight="1" x14ac:dyDescent="0.25">
      <c r="A20" s="523"/>
      <c r="B20" s="524"/>
      <c r="C20" s="525"/>
      <c r="D20" s="525"/>
      <c r="E20" s="525"/>
      <c r="F20" s="525"/>
      <c r="G20" s="525"/>
      <c r="H20" s="525"/>
      <c r="I20" s="525"/>
    </row>
    <row r="21" spans="1:9" ht="21.75" customHeight="1" x14ac:dyDescent="0.25">
      <c r="A21" s="521"/>
      <c r="B21" s="526"/>
      <c r="C21" s="527"/>
      <c r="D21" s="527"/>
      <c r="E21" s="527"/>
      <c r="F21" s="527"/>
      <c r="G21" s="527"/>
      <c r="H21" s="527"/>
      <c r="I21" s="527"/>
    </row>
    <row r="22" spans="1:9" ht="21.75" customHeight="1" x14ac:dyDescent="0.25">
      <c r="A22" s="701"/>
      <c r="B22" s="701"/>
      <c r="C22" s="701"/>
      <c r="D22" s="701"/>
      <c r="E22" s="701"/>
      <c r="F22" s="701"/>
      <c r="G22" s="701"/>
      <c r="H22" s="701"/>
      <c r="I22" s="701"/>
    </row>
    <row r="23" spans="1:9" ht="21.75" customHeight="1" x14ac:dyDescent="0.25">
      <c r="A23" s="521"/>
      <c r="B23" s="521"/>
      <c r="C23" s="521"/>
      <c r="D23" s="521"/>
      <c r="E23" s="521"/>
      <c r="F23" s="521"/>
      <c r="G23" s="521"/>
      <c r="H23" s="521"/>
      <c r="I23" s="521"/>
    </row>
    <row r="24" spans="1:9" ht="21.75" customHeight="1" x14ac:dyDescent="0.25">
      <c r="A24" s="521"/>
      <c r="B24" s="521"/>
      <c r="C24" s="521"/>
      <c r="D24" s="521"/>
      <c r="E24" s="521"/>
      <c r="F24" s="521"/>
      <c r="G24" s="521"/>
      <c r="H24" s="521"/>
      <c r="I24" s="521"/>
    </row>
    <row r="25" spans="1:9" ht="21.75" customHeight="1" x14ac:dyDescent="0.25">
      <c r="A25" s="521"/>
      <c r="B25" s="529"/>
      <c r="C25" s="527"/>
      <c r="D25" s="527"/>
      <c r="E25" s="530"/>
      <c r="F25" s="527"/>
      <c r="G25" s="527"/>
      <c r="H25" s="527"/>
      <c r="I25" s="527"/>
    </row>
    <row r="26" spans="1:9" ht="21.75" customHeight="1" x14ac:dyDescent="0.25">
      <c r="A26" s="521"/>
      <c r="B26" s="529"/>
      <c r="C26" s="527"/>
      <c r="D26" s="527"/>
      <c r="E26" s="530"/>
      <c r="F26" s="527"/>
      <c r="G26" s="527"/>
      <c r="H26" s="527"/>
      <c r="I26" s="527"/>
    </row>
    <row r="27" spans="1:9" ht="21.75" customHeight="1" x14ac:dyDescent="0.25">
      <c r="A27" s="521"/>
      <c r="B27" s="529"/>
      <c r="C27" s="527"/>
      <c r="D27" s="527"/>
      <c r="E27" s="527"/>
      <c r="F27" s="527"/>
      <c r="G27" s="527"/>
      <c r="H27" s="527"/>
      <c r="I27" s="527"/>
    </row>
    <row r="28" spans="1:9" ht="21.75" customHeight="1" x14ac:dyDescent="0.25">
      <c r="A28" s="521"/>
      <c r="B28" s="528"/>
      <c r="C28" s="527"/>
      <c r="D28" s="527"/>
      <c r="E28" s="527"/>
      <c r="F28" s="527"/>
      <c r="G28" s="527"/>
      <c r="H28" s="527"/>
      <c r="I28" s="527"/>
    </row>
    <row r="29" spans="1:9" ht="21.75" customHeight="1" x14ac:dyDescent="0.25">
      <c r="A29" s="521"/>
      <c r="B29" s="528"/>
      <c r="C29" s="527"/>
      <c r="D29" s="527"/>
      <c r="E29" s="527"/>
      <c r="F29" s="527"/>
      <c r="G29" s="527"/>
      <c r="H29" s="527"/>
      <c r="I29" s="527"/>
    </row>
    <row r="30" spans="1:9" ht="21.75" customHeight="1" x14ac:dyDescent="0.25">
      <c r="A30" s="521"/>
      <c r="B30" s="528"/>
      <c r="C30" s="527"/>
      <c r="D30" s="527"/>
      <c r="E30" s="527"/>
      <c r="F30" s="527"/>
      <c r="G30" s="527"/>
      <c r="H30" s="527"/>
      <c r="I30" s="527"/>
    </row>
    <row r="31" spans="1:9" ht="21.75" customHeight="1" x14ac:dyDescent="0.25">
      <c r="A31" s="521"/>
      <c r="B31" s="528"/>
      <c r="C31" s="527"/>
      <c r="D31" s="527"/>
      <c r="E31" s="527"/>
      <c r="F31" s="527"/>
      <c r="G31" s="527"/>
      <c r="H31" s="527"/>
      <c r="I31" s="527"/>
    </row>
    <row r="32" spans="1:9" ht="21.75" customHeight="1" x14ac:dyDescent="0.25">
      <c r="A32" s="521"/>
      <c r="B32" s="528"/>
      <c r="C32" s="527"/>
      <c r="D32" s="527"/>
      <c r="E32" s="527"/>
      <c r="F32" s="527"/>
      <c r="G32" s="527"/>
      <c r="H32" s="527"/>
      <c r="I32" s="527"/>
    </row>
    <row r="33" spans="1:9" ht="21.75" customHeight="1" x14ac:dyDescent="0.25">
      <c r="A33" s="521"/>
      <c r="B33" s="528"/>
      <c r="C33" s="527"/>
      <c r="D33" s="527"/>
      <c r="E33" s="527"/>
      <c r="F33" s="527"/>
      <c r="G33" s="527"/>
      <c r="H33" s="527"/>
      <c r="I33" s="527"/>
    </row>
    <row r="34" spans="1:9" ht="21.75" customHeight="1" x14ac:dyDescent="0.25">
      <c r="A34" s="521"/>
      <c r="B34" s="528"/>
      <c r="C34" s="527"/>
      <c r="D34" s="527"/>
      <c r="E34" s="527"/>
      <c r="F34" s="527"/>
      <c r="G34" s="527"/>
      <c r="H34" s="527"/>
      <c r="I34" s="527"/>
    </row>
    <row r="35" spans="1:9" ht="21.75" customHeight="1" x14ac:dyDescent="0.25">
      <c r="A35" s="521"/>
      <c r="B35" s="528"/>
      <c r="C35" s="527"/>
      <c r="D35" s="527"/>
      <c r="E35" s="527"/>
      <c r="F35" s="527"/>
      <c r="G35" s="527"/>
      <c r="H35" s="527"/>
      <c r="I35" s="527"/>
    </row>
    <row r="36" spans="1:9" ht="30" customHeight="1" x14ac:dyDescent="0.25">
      <c r="A36" s="521"/>
      <c r="B36" s="528"/>
      <c r="C36" s="527"/>
      <c r="D36" s="527"/>
      <c r="E36" s="527"/>
      <c r="F36" s="527"/>
      <c r="G36" s="527"/>
      <c r="H36" s="527"/>
      <c r="I36" s="527"/>
    </row>
  </sheetData>
  <sheetProtection algorithmName="SHA-512" hashValue="CMpRQ3iRU1zSi6hyQFVVCK6+qM+8iKYG1f4ATEGhZEjg/6A3HN/mGkMbLp4qwseQyihNlbpVaQ5suAQRJj2INA==" saltValue="v1uqIPMSmOO3jG3ZvsmQzw==" spinCount="100000" sheet="1" selectLockedCells="1"/>
  <mergeCells count="15">
    <mergeCell ref="A11:C11"/>
    <mergeCell ref="A12:C12"/>
    <mergeCell ref="D8:I8"/>
    <mergeCell ref="D12:I12"/>
    <mergeCell ref="A1:A3"/>
    <mergeCell ref="E1:I3"/>
    <mergeCell ref="D9:I9"/>
    <mergeCell ref="D10:I10"/>
    <mergeCell ref="D11:I11"/>
    <mergeCell ref="A5:I5"/>
    <mergeCell ref="A7:C7"/>
    <mergeCell ref="D7:I7"/>
    <mergeCell ref="A8:C8"/>
    <mergeCell ref="A9:C9"/>
    <mergeCell ref="A10:C10"/>
  </mergeCells>
  <conditionalFormatting sqref="E25:E26">
    <cfRule type="notContainsBlanks" dxfId="0" priority="1">
      <formula>LEN(TRIM(E25))&gt;0</formula>
    </cfRule>
  </conditionalFormatting>
  <printOptions horizontalCentered="1"/>
  <pageMargins left="0.23622047244094491" right="0.23622047244094491" top="0.35433070866141736" bottom="0.35433070866141736" header="0.31496062992125984" footer="0.31496062992125984"/>
  <pageSetup paperSize="9" fitToHeight="2"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0">
    <tabColor theme="4"/>
  </sheetPr>
  <dimension ref="B1:N40"/>
  <sheetViews>
    <sheetView zoomScale="70" zoomScaleNormal="70" workbookViewId="0">
      <selection activeCell="B9" sqref="B9:F11"/>
    </sheetView>
  </sheetViews>
  <sheetFormatPr defaultRowHeight="15" x14ac:dyDescent="0.25"/>
  <cols>
    <col min="1" max="1" width="3.140625" customWidth="1"/>
    <col min="2" max="2" width="39" customWidth="1"/>
    <col min="3" max="3" width="7.42578125" customWidth="1"/>
    <col min="4" max="4" width="10.7109375" customWidth="1"/>
    <col min="5" max="5" width="11.140625" customWidth="1"/>
    <col min="6" max="6" width="20.7109375" customWidth="1"/>
    <col min="7" max="7" width="4.7109375" customWidth="1"/>
    <col min="8" max="8" width="0.28515625" customWidth="1"/>
  </cols>
  <sheetData>
    <row r="1" spans="2:14" x14ac:dyDescent="0.25">
      <c r="B1" s="1226" t="s">
        <v>393</v>
      </c>
      <c r="E1" s="1225" t="s">
        <v>269</v>
      </c>
      <c r="F1" s="1225"/>
      <c r="G1" s="1225"/>
    </row>
    <row r="2" spans="2:14" x14ac:dyDescent="0.25">
      <c r="B2" s="1227"/>
      <c r="E2" s="1225" t="s">
        <v>264</v>
      </c>
      <c r="F2" s="1225"/>
      <c r="G2" s="1225"/>
    </row>
    <row r="3" spans="2:14" x14ac:dyDescent="0.25">
      <c r="B3" s="1227"/>
      <c r="E3" s="1225" t="s">
        <v>265</v>
      </c>
      <c r="F3" s="1225"/>
      <c r="G3" s="1225"/>
    </row>
    <row r="4" spans="2:14" ht="15" customHeight="1" x14ac:dyDescent="0.25">
      <c r="H4" s="96"/>
    </row>
    <row r="5" spans="2:14" ht="15" customHeight="1" x14ac:dyDescent="0.25">
      <c r="B5" s="161">
        <f>INSTRUKCIJA!D15</f>
        <v>0</v>
      </c>
      <c r="H5" s="96"/>
    </row>
    <row r="6" spans="2:14" ht="15" customHeight="1" x14ac:dyDescent="0.25">
      <c r="B6" s="160" t="s">
        <v>219</v>
      </c>
      <c r="H6" s="96"/>
    </row>
    <row r="7" spans="2:14" ht="15.75" x14ac:dyDescent="0.25">
      <c r="B7" s="161">
        <f>INSTRUKCIJA!D14</f>
        <v>0</v>
      </c>
      <c r="C7" s="1224">
        <f>INSTRUKCIJA!D20</f>
        <v>0</v>
      </c>
      <c r="D7" s="1224"/>
      <c r="E7" s="1224"/>
      <c r="F7" s="1224"/>
    </row>
    <row r="8" spans="2:14" ht="15.75" x14ac:dyDescent="0.25">
      <c r="B8" s="1155" t="s">
        <v>221</v>
      </c>
      <c r="C8" s="1155"/>
      <c r="D8" s="1155"/>
      <c r="E8" s="1155"/>
      <c r="F8" s="1155"/>
    </row>
    <row r="9" spans="2:14" ht="15.75" x14ac:dyDescent="0.25">
      <c r="B9" s="958" t="s">
        <v>392</v>
      </c>
      <c r="C9" s="957"/>
      <c r="D9" s="957"/>
      <c r="E9" s="957"/>
      <c r="F9" s="957"/>
      <c r="G9" s="74"/>
      <c r="H9" s="74"/>
      <c r="I9" s="74"/>
      <c r="J9" s="74"/>
      <c r="K9" s="74"/>
    </row>
    <row r="10" spans="2:14" ht="15.75" x14ac:dyDescent="0.25">
      <c r="B10" s="957" t="s">
        <v>422</v>
      </c>
      <c r="C10" s="957"/>
      <c r="D10" s="957"/>
      <c r="E10" s="957"/>
      <c r="F10" s="957"/>
      <c r="G10" s="74"/>
      <c r="H10" s="74"/>
      <c r="I10" s="74"/>
      <c r="J10" s="74"/>
      <c r="K10" s="74"/>
    </row>
    <row r="11" spans="2:14" ht="15.75" x14ac:dyDescent="0.25">
      <c r="B11" s="958" t="s">
        <v>266</v>
      </c>
      <c r="C11" s="958"/>
      <c r="D11" s="958"/>
      <c r="E11" s="958"/>
      <c r="F11" s="958"/>
      <c r="G11" s="32"/>
      <c r="H11" s="32"/>
      <c r="I11" s="32"/>
      <c r="J11" s="32"/>
      <c r="K11" s="32"/>
    </row>
    <row r="12" spans="2:14" ht="15.75" x14ac:dyDescent="0.25">
      <c r="B12" s="158"/>
      <c r="C12" s="949">
        <f>INSTRUKCIJA!D16</f>
        <v>0</v>
      </c>
      <c r="D12" s="949"/>
      <c r="E12" s="30" t="s">
        <v>253</v>
      </c>
      <c r="F12" s="158"/>
      <c r="G12" s="32"/>
      <c r="H12" s="32"/>
      <c r="I12" s="32"/>
      <c r="J12" s="32"/>
      <c r="K12" s="32"/>
    </row>
    <row r="13" spans="2:14" ht="15.75" x14ac:dyDescent="0.25">
      <c r="B13" s="158"/>
      <c r="C13" s="1155" t="s">
        <v>222</v>
      </c>
      <c r="D13" s="1155"/>
      <c r="E13" s="1155"/>
      <c r="F13" s="158"/>
      <c r="G13" s="32"/>
      <c r="H13" s="32"/>
      <c r="I13" s="32"/>
      <c r="J13" s="32"/>
      <c r="K13" s="32"/>
    </row>
    <row r="14" spans="2:14" ht="15.75" thickBot="1" x14ac:dyDescent="0.3"/>
    <row r="15" spans="2:14" ht="20.25" customHeight="1" x14ac:dyDescent="0.25">
      <c r="B15" s="1216" t="s">
        <v>168</v>
      </c>
      <c r="C15" s="1218" t="s">
        <v>1</v>
      </c>
      <c r="D15" s="1220" t="s">
        <v>171</v>
      </c>
      <c r="E15" s="1222" t="s">
        <v>167</v>
      </c>
      <c r="F15" s="1223"/>
    </row>
    <row r="16" spans="2:14" ht="27" customHeight="1" thickBot="1" x14ac:dyDescent="0.3">
      <c r="B16" s="1217"/>
      <c r="C16" s="1219"/>
      <c r="D16" s="1221"/>
      <c r="E16" s="166" t="s">
        <v>169</v>
      </c>
      <c r="F16" s="167" t="s">
        <v>170</v>
      </c>
      <c r="L16" s="97"/>
      <c r="M16" s="1"/>
      <c r="N16" s="1"/>
    </row>
    <row r="17" spans="2:14" ht="20.25" customHeight="1" thickBot="1" x14ac:dyDescent="0.3">
      <c r="B17" s="168" t="s">
        <v>6</v>
      </c>
      <c r="C17" s="17" t="s">
        <v>7</v>
      </c>
      <c r="D17" s="169">
        <v>1</v>
      </c>
      <c r="E17" s="170">
        <v>2</v>
      </c>
      <c r="F17" s="171">
        <v>3</v>
      </c>
      <c r="L17" s="2"/>
      <c r="M17" s="34"/>
      <c r="N17" s="34"/>
    </row>
    <row r="18" spans="2:14" ht="20.25" customHeight="1" x14ac:dyDescent="0.25">
      <c r="B18" s="7" t="s">
        <v>172</v>
      </c>
      <c r="C18" s="18" t="s">
        <v>15</v>
      </c>
      <c r="D18" s="172">
        <f>X!D5</f>
        <v>0</v>
      </c>
      <c r="E18" s="173">
        <f>X!E5</f>
        <v>0</v>
      </c>
      <c r="F18" s="174">
        <f>X!F5</f>
        <v>0</v>
      </c>
    </row>
    <row r="19" spans="2:14" ht="20.25" customHeight="1" x14ac:dyDescent="0.25">
      <c r="B19" s="8" t="s">
        <v>173</v>
      </c>
      <c r="C19" s="9" t="s">
        <v>16</v>
      </c>
      <c r="D19" s="175">
        <f>X!D6</f>
        <v>0</v>
      </c>
      <c r="E19" s="176">
        <f>X!E6</f>
        <v>0</v>
      </c>
      <c r="F19" s="177">
        <f>X!F6</f>
        <v>0</v>
      </c>
    </row>
    <row r="20" spans="2:14" ht="20.25" customHeight="1" x14ac:dyDescent="0.25">
      <c r="B20" s="8" t="s">
        <v>174</v>
      </c>
      <c r="C20" s="9" t="s">
        <v>17</v>
      </c>
      <c r="D20" s="175">
        <f>X!D7</f>
        <v>0</v>
      </c>
      <c r="E20" s="176">
        <f>X!E7</f>
        <v>0</v>
      </c>
      <c r="F20" s="177">
        <f>X!F7</f>
        <v>0</v>
      </c>
    </row>
    <row r="21" spans="2:14" ht="20.25" customHeight="1" x14ac:dyDescent="0.25">
      <c r="B21" s="8" t="s">
        <v>175</v>
      </c>
      <c r="C21" s="9" t="s">
        <v>110</v>
      </c>
      <c r="D21" s="175">
        <f>X!D8</f>
        <v>0</v>
      </c>
      <c r="E21" s="176">
        <f>X!E8</f>
        <v>0</v>
      </c>
      <c r="F21" s="177">
        <f>X!F8</f>
        <v>0</v>
      </c>
    </row>
    <row r="22" spans="2:14" ht="20.25" customHeight="1" x14ac:dyDescent="0.25">
      <c r="B22" s="8" t="s">
        <v>176</v>
      </c>
      <c r="C22" s="9" t="s">
        <v>18</v>
      </c>
      <c r="D22" s="175">
        <f>X!D9</f>
        <v>0</v>
      </c>
      <c r="E22" s="176">
        <f>X!E9</f>
        <v>0</v>
      </c>
      <c r="F22" s="177">
        <f>X!F9</f>
        <v>0</v>
      </c>
    </row>
    <row r="23" spans="2:14" ht="20.25" customHeight="1" x14ac:dyDescent="0.25">
      <c r="B23" s="8" t="s">
        <v>263</v>
      </c>
      <c r="C23" s="9" t="s">
        <v>19</v>
      </c>
      <c r="D23" s="175">
        <f>X!D10</f>
        <v>0</v>
      </c>
      <c r="E23" s="176">
        <f>X!E10</f>
        <v>0</v>
      </c>
      <c r="F23" s="177">
        <f>X!F10</f>
        <v>0</v>
      </c>
    </row>
    <row r="24" spans="2:14" ht="20.25" customHeight="1" x14ac:dyDescent="0.25">
      <c r="B24" s="8" t="s">
        <v>177</v>
      </c>
      <c r="C24" s="9" t="s">
        <v>27</v>
      </c>
      <c r="D24" s="175">
        <f>X!D11</f>
        <v>0</v>
      </c>
      <c r="E24" s="176">
        <f>X!E11</f>
        <v>0</v>
      </c>
      <c r="F24" s="177">
        <f>X!F11</f>
        <v>0</v>
      </c>
    </row>
    <row r="25" spans="2:14" ht="20.25" customHeight="1" x14ac:dyDescent="0.25">
      <c r="B25" s="8" t="s">
        <v>178</v>
      </c>
      <c r="C25" s="9" t="s">
        <v>28</v>
      </c>
      <c r="D25" s="175">
        <f>X!D12</f>
        <v>0</v>
      </c>
      <c r="E25" s="176">
        <f>X!E12</f>
        <v>0</v>
      </c>
      <c r="F25" s="177">
        <f>X!F12</f>
        <v>0</v>
      </c>
    </row>
    <row r="26" spans="2:14" ht="20.25" customHeight="1" x14ac:dyDescent="0.25">
      <c r="B26" s="8" t="s">
        <v>179</v>
      </c>
      <c r="C26" s="9" t="s">
        <v>30</v>
      </c>
      <c r="D26" s="175">
        <f>X!D13</f>
        <v>0</v>
      </c>
      <c r="E26" s="176">
        <f>X!E13</f>
        <v>0</v>
      </c>
      <c r="F26" s="177">
        <f>X!F13</f>
        <v>0</v>
      </c>
    </row>
    <row r="27" spans="2:14" ht="20.25" customHeight="1" x14ac:dyDescent="0.25">
      <c r="B27" s="8" t="s">
        <v>180</v>
      </c>
      <c r="C27" s="9" t="s">
        <v>186</v>
      </c>
      <c r="D27" s="175">
        <f>X!D14</f>
        <v>0</v>
      </c>
      <c r="E27" s="176">
        <f>X!E14</f>
        <v>0</v>
      </c>
      <c r="F27" s="177">
        <f>X!F14</f>
        <v>0</v>
      </c>
    </row>
    <row r="28" spans="2:14" ht="20.25" customHeight="1" x14ac:dyDescent="0.25">
      <c r="B28" s="8" t="s">
        <v>181</v>
      </c>
      <c r="C28" s="9" t="s">
        <v>31</v>
      </c>
      <c r="D28" s="175">
        <f>X!D15</f>
        <v>0</v>
      </c>
      <c r="E28" s="176">
        <f>X!E15</f>
        <v>0</v>
      </c>
      <c r="F28" s="177">
        <f>X!F15</f>
        <v>0</v>
      </c>
    </row>
    <row r="29" spans="2:14" x14ac:dyDescent="0.25">
      <c r="B29" s="8" t="s">
        <v>182</v>
      </c>
      <c r="C29" s="9" t="s">
        <v>187</v>
      </c>
      <c r="D29" s="175">
        <f>X!D16</f>
        <v>0</v>
      </c>
      <c r="E29" s="176">
        <f>X!E16</f>
        <v>0</v>
      </c>
      <c r="F29" s="177">
        <f>X!F16</f>
        <v>0</v>
      </c>
    </row>
    <row r="30" spans="2:14" x14ac:dyDescent="0.25">
      <c r="B30" s="8" t="s">
        <v>183</v>
      </c>
      <c r="C30" s="9" t="s">
        <v>42</v>
      </c>
      <c r="D30" s="175">
        <f>X!D17</f>
        <v>0</v>
      </c>
      <c r="E30" s="176">
        <f>X!E17</f>
        <v>0</v>
      </c>
      <c r="F30" s="177">
        <f>X!F17</f>
        <v>0</v>
      </c>
    </row>
    <row r="31" spans="2:14" x14ac:dyDescent="0.25">
      <c r="B31" s="8" t="s">
        <v>184</v>
      </c>
      <c r="C31" s="9" t="s">
        <v>111</v>
      </c>
      <c r="D31" s="175">
        <f>X!D18</f>
        <v>0</v>
      </c>
      <c r="E31" s="176">
        <f>X!E18</f>
        <v>0</v>
      </c>
      <c r="F31" s="177">
        <f>X!F18</f>
        <v>0</v>
      </c>
    </row>
    <row r="32" spans="2:14" ht="15.75" thickBot="1" x14ac:dyDescent="0.3">
      <c r="B32" s="10" t="s">
        <v>185</v>
      </c>
      <c r="C32" s="11" t="s">
        <v>112</v>
      </c>
      <c r="D32" s="178">
        <f>X!D19</f>
        <v>0</v>
      </c>
      <c r="E32" s="179">
        <f>X!E19</f>
        <v>0</v>
      </c>
      <c r="F32" s="180">
        <f>X!F19</f>
        <v>0</v>
      </c>
    </row>
    <row r="36" spans="2:8" ht="15.75" customHeight="1" x14ac:dyDescent="0.25">
      <c r="B36" s="1" t="s">
        <v>390</v>
      </c>
      <c r="C36" s="1135"/>
      <c r="D36" s="1135"/>
      <c r="E36" s="1135">
        <f>INSTRUKCIJA!D17</f>
        <v>0</v>
      </c>
      <c r="F36" s="1135"/>
      <c r="G36" s="1135"/>
      <c r="H36" s="1135"/>
    </row>
    <row r="37" spans="2:8" ht="15.75" customHeight="1" x14ac:dyDescent="0.25">
      <c r="B37" s="1"/>
      <c r="C37" s="1134" t="s">
        <v>224</v>
      </c>
      <c r="D37" s="1134"/>
      <c r="E37" s="1133" t="s">
        <v>225</v>
      </c>
      <c r="F37" s="1133"/>
      <c r="G37" s="1133"/>
      <c r="H37" s="1133"/>
    </row>
    <row r="38" spans="2:8" ht="15.75" x14ac:dyDescent="0.25">
      <c r="B38" s="1"/>
      <c r="D38" s="159"/>
      <c r="E38" s="159"/>
      <c r="F38" s="159"/>
      <c r="G38" s="159"/>
    </row>
    <row r="39" spans="2:8" ht="31.5" customHeight="1" x14ac:dyDescent="0.25">
      <c r="B39" s="1" t="s">
        <v>226</v>
      </c>
      <c r="C39" s="1135"/>
      <c r="D39" s="1135"/>
      <c r="E39" s="1228">
        <f>INSTRUKCIJA!D18</f>
        <v>0</v>
      </c>
      <c r="F39" s="1228"/>
      <c r="G39" s="1228"/>
      <c r="H39" s="1228"/>
    </row>
    <row r="40" spans="2:8" ht="15.75" customHeight="1" x14ac:dyDescent="0.25">
      <c r="C40" s="1134" t="s">
        <v>224</v>
      </c>
      <c r="D40" s="1134"/>
      <c r="E40" s="1134" t="s">
        <v>225</v>
      </c>
      <c r="F40" s="1134"/>
      <c r="G40" s="1134"/>
      <c r="H40" s="1134"/>
    </row>
  </sheetData>
  <sheetProtection selectLockedCells="1"/>
  <mergeCells count="23">
    <mergeCell ref="E39:H39"/>
    <mergeCell ref="E40:H40"/>
    <mergeCell ref="C36:D36"/>
    <mergeCell ref="C37:D37"/>
    <mergeCell ref="C39:D39"/>
    <mergeCell ref="C40:D40"/>
    <mergeCell ref="E36:H36"/>
    <mergeCell ref="E37:H37"/>
    <mergeCell ref="E3:G3"/>
    <mergeCell ref="E2:G2"/>
    <mergeCell ref="E1:G1"/>
    <mergeCell ref="B11:F11"/>
    <mergeCell ref="B10:F10"/>
    <mergeCell ref="B9:F9"/>
    <mergeCell ref="B1:B3"/>
    <mergeCell ref="B15:B16"/>
    <mergeCell ref="C15:C16"/>
    <mergeCell ref="D15:D16"/>
    <mergeCell ref="E15:F15"/>
    <mergeCell ref="C7:F7"/>
    <mergeCell ref="B8:F8"/>
    <mergeCell ref="C12:D12"/>
    <mergeCell ref="C13:E13"/>
  </mergeCells>
  <pageMargins left="0.7" right="0.7" top="0.75" bottom="0.75" header="0.3" footer="0.3"/>
  <pageSetup paperSize="9" scale="90" orientation="portrait" r:id="rId1"/>
  <ignoredErrors>
    <ignoredError sqref="D18:F22 D24:F32 E23:F23" unlockedFormula="1"/>
    <ignoredError sqref="C18:C32" numberStoredAsText="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sheetPr>
  <dimension ref="A1:F18"/>
  <sheetViews>
    <sheetView workbookViewId="0">
      <selection activeCell="D6" sqref="D6"/>
    </sheetView>
  </sheetViews>
  <sheetFormatPr defaultRowHeight="15" x14ac:dyDescent="0.25"/>
  <cols>
    <col min="2" max="2" width="70.28515625" customWidth="1"/>
    <col min="4" max="4" width="12.140625" customWidth="1"/>
    <col min="5" max="5" width="13.140625" customWidth="1"/>
  </cols>
  <sheetData>
    <row r="1" spans="1:6" ht="31.5" customHeight="1" x14ac:dyDescent="0.25">
      <c r="A1" s="798" t="s">
        <v>550</v>
      </c>
      <c r="B1" s="798"/>
      <c r="C1" s="798"/>
      <c r="D1" s="798"/>
      <c r="E1" s="798"/>
    </row>
    <row r="2" spans="1:6" ht="15.75" thickBot="1" x14ac:dyDescent="0.3">
      <c r="A2" t="s">
        <v>515</v>
      </c>
    </row>
    <row r="3" spans="1:6" ht="29.25" customHeight="1" x14ac:dyDescent="0.25">
      <c r="A3" s="796" t="s">
        <v>547</v>
      </c>
      <c r="B3" s="794"/>
      <c r="C3" s="794" t="s">
        <v>521</v>
      </c>
      <c r="D3" s="794" t="s">
        <v>519</v>
      </c>
      <c r="E3" s="803" t="s">
        <v>520</v>
      </c>
      <c r="F3" s="274"/>
    </row>
    <row r="4" spans="1:6" ht="28.5" customHeight="1" x14ac:dyDescent="0.25">
      <c r="A4" s="797"/>
      <c r="B4" s="795"/>
      <c r="C4" s="795"/>
      <c r="D4" s="795"/>
      <c r="E4" s="804"/>
      <c r="F4" s="274"/>
    </row>
    <row r="5" spans="1:6" ht="15.75" customHeight="1" x14ac:dyDescent="0.25">
      <c r="A5" s="801" t="s">
        <v>6</v>
      </c>
      <c r="B5" s="802"/>
      <c r="C5" s="463" t="s">
        <v>7</v>
      </c>
      <c r="D5" s="295">
        <v>1</v>
      </c>
      <c r="E5" s="296">
        <v>2</v>
      </c>
      <c r="F5" s="274"/>
    </row>
    <row r="6" spans="1:6" ht="15.75" customHeight="1" x14ac:dyDescent="0.25">
      <c r="A6" s="799" t="s">
        <v>465</v>
      </c>
      <c r="B6" s="800"/>
      <c r="C6" s="753" t="s">
        <v>15</v>
      </c>
      <c r="D6" s="467">
        <v>0</v>
      </c>
      <c r="E6" s="330">
        <v>0</v>
      </c>
      <c r="F6" s="274"/>
    </row>
    <row r="7" spans="1:6" ht="15.75" customHeight="1" x14ac:dyDescent="0.25">
      <c r="A7" s="799" t="s">
        <v>443</v>
      </c>
      <c r="B7" s="800"/>
      <c r="C7" s="753" t="s">
        <v>18</v>
      </c>
      <c r="D7" s="467">
        <v>0</v>
      </c>
      <c r="E7" s="330">
        <v>0</v>
      </c>
      <c r="F7" s="274"/>
    </row>
    <row r="8" spans="1:6" ht="15.75" customHeight="1" x14ac:dyDescent="0.25">
      <c r="A8" s="799" t="s">
        <v>444</v>
      </c>
      <c r="B8" s="800"/>
      <c r="C8" s="753" t="s">
        <v>27</v>
      </c>
      <c r="D8" s="467">
        <v>0</v>
      </c>
      <c r="E8" s="330">
        <v>0</v>
      </c>
      <c r="F8" s="274"/>
    </row>
    <row r="9" spans="1:6" ht="15.75" customHeight="1" x14ac:dyDescent="0.25">
      <c r="A9" s="466" t="s">
        <v>541</v>
      </c>
      <c r="B9" s="464" t="s">
        <v>548</v>
      </c>
      <c r="C9" s="753" t="s">
        <v>28</v>
      </c>
      <c r="D9" s="467">
        <v>0</v>
      </c>
      <c r="E9" s="330">
        <v>0</v>
      </c>
      <c r="F9" s="325"/>
    </row>
    <row r="10" spans="1:6" ht="15.75" customHeight="1" x14ac:dyDescent="0.25">
      <c r="A10" s="792" t="s">
        <v>643</v>
      </c>
      <c r="B10" s="793"/>
      <c r="C10" s="753" t="s">
        <v>30</v>
      </c>
      <c r="D10" s="243">
        <f>D6+D7+D8</f>
        <v>0</v>
      </c>
      <c r="E10" s="245">
        <f>E6+E7+E8</f>
        <v>0</v>
      </c>
      <c r="F10" s="274"/>
    </row>
    <row r="11" spans="1:6" ht="15.75" customHeight="1" x14ac:dyDescent="0.25">
      <c r="A11" s="790" t="s">
        <v>445</v>
      </c>
      <c r="B11" s="791"/>
      <c r="C11" s="753" t="s">
        <v>31</v>
      </c>
      <c r="D11" s="467">
        <v>0</v>
      </c>
      <c r="E11" s="330">
        <v>0</v>
      </c>
      <c r="F11" s="274"/>
    </row>
    <row r="12" spans="1:6" ht="15.75" customHeight="1" x14ac:dyDescent="0.25">
      <c r="A12" s="466" t="s">
        <v>541</v>
      </c>
      <c r="B12" s="465" t="s">
        <v>549</v>
      </c>
      <c r="C12" s="753" t="s">
        <v>187</v>
      </c>
      <c r="D12" s="467">
        <v>0</v>
      </c>
      <c r="E12" s="330">
        <v>0</v>
      </c>
      <c r="F12" s="274"/>
    </row>
    <row r="13" spans="1:6" ht="15.75" customHeight="1" x14ac:dyDescent="0.25">
      <c r="A13" s="790" t="s">
        <v>446</v>
      </c>
      <c r="B13" s="791"/>
      <c r="C13" s="753" t="s">
        <v>42</v>
      </c>
      <c r="D13" s="467">
        <v>0</v>
      </c>
      <c r="E13" s="467">
        <v>0</v>
      </c>
      <c r="F13" s="274"/>
    </row>
    <row r="14" spans="1:6" ht="15.75" customHeight="1" x14ac:dyDescent="0.25">
      <c r="A14" s="466" t="s">
        <v>541</v>
      </c>
      <c r="B14" s="465" t="s">
        <v>549</v>
      </c>
      <c r="C14" s="753" t="s">
        <v>270</v>
      </c>
      <c r="D14" s="468">
        <v>0</v>
      </c>
      <c r="E14" s="331">
        <v>0</v>
      </c>
      <c r="F14" s="274"/>
    </row>
    <row r="15" spans="1:6" ht="15.75" customHeight="1" thickBot="1" x14ac:dyDescent="0.3">
      <c r="A15" s="788" t="s">
        <v>644</v>
      </c>
      <c r="B15" s="789"/>
      <c r="C15" s="754" t="s">
        <v>111</v>
      </c>
      <c r="D15" s="469">
        <f>D11+D13</f>
        <v>0</v>
      </c>
      <c r="E15" s="393">
        <f>E11+E13</f>
        <v>0</v>
      </c>
      <c r="F15" s="274"/>
    </row>
    <row r="17" spans="2:2" x14ac:dyDescent="0.25">
      <c r="B17" s="309"/>
    </row>
    <row r="18" spans="2:2" x14ac:dyDescent="0.25">
      <c r="B18" s="309"/>
    </row>
  </sheetData>
  <sheetProtection algorithmName="SHA-512" hashValue="4nEt9UIic4jx+xqiWVbIecL8ReuCxKuO8GU34WbIe43Mp0xHlI5Ky1PNpclpp8J1UGzAd2YOwPiCUOj2cjIA5A==" saltValue="coJF7ajt1HRLhoCqco/o8w==" spinCount="100000" sheet="1" selectLockedCells="1"/>
  <mergeCells count="13">
    <mergeCell ref="A1:E1"/>
    <mergeCell ref="A8:B8"/>
    <mergeCell ref="A7:B7"/>
    <mergeCell ref="A6:B6"/>
    <mergeCell ref="A5:B5"/>
    <mergeCell ref="D3:D4"/>
    <mergeCell ref="E3:E4"/>
    <mergeCell ref="A15:B15"/>
    <mergeCell ref="A13:B13"/>
    <mergeCell ref="A11:B11"/>
    <mergeCell ref="A10:B10"/>
    <mergeCell ref="C3:C4"/>
    <mergeCell ref="A3:B4"/>
  </mergeCells>
  <conditionalFormatting sqref="D11:D12">
    <cfRule type="cellIs" dxfId="550" priority="2" stopIfTrue="1" operator="lessThan">
      <formula>ABS($D$12)</formula>
    </cfRule>
  </conditionalFormatting>
  <conditionalFormatting sqref="D6:E15">
    <cfRule type="containsBlanks" dxfId="549" priority="7" stopIfTrue="1">
      <formula>LEN(TRIM(D6))=0</formula>
    </cfRule>
  </conditionalFormatting>
  <conditionalFormatting sqref="D13:E13">
    <cfRule type="cellIs" dxfId="548" priority="4" stopIfTrue="1" operator="lessThan">
      <formula>ABS($D$14)</formula>
    </cfRule>
  </conditionalFormatting>
  <conditionalFormatting sqref="E11:E12">
    <cfRule type="cellIs" dxfId="547" priority="1" stopIfTrue="1" operator="lessThan">
      <formula>ABS($E$12)</formula>
    </cfRule>
  </conditionalFormatting>
  <conditionalFormatting sqref="E13">
    <cfRule type="cellIs" dxfId="546" priority="3" stopIfTrue="1" operator="lessThan">
      <formula>ABS($E$14)</formula>
    </cfRule>
  </conditionalFormatting>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tabColor theme="4"/>
  </sheetPr>
  <dimension ref="B1:W46"/>
  <sheetViews>
    <sheetView zoomScale="70" zoomScaleNormal="70" workbookViewId="0">
      <selection activeCell="E1" sqref="E1:G1"/>
    </sheetView>
  </sheetViews>
  <sheetFormatPr defaultRowHeight="15" x14ac:dyDescent="0.25"/>
  <cols>
    <col min="1" max="1" width="3.140625" customWidth="1"/>
    <col min="2" max="2" width="37.7109375" customWidth="1"/>
    <col min="3" max="3" width="7.42578125" customWidth="1"/>
    <col min="4" max="4" width="10.7109375" customWidth="1"/>
    <col min="5" max="5" width="11.140625" customWidth="1"/>
    <col min="6" max="6" width="20.7109375" customWidth="1"/>
    <col min="7" max="7" width="4.7109375" customWidth="1"/>
    <col min="8" max="8" width="0.42578125" customWidth="1"/>
  </cols>
  <sheetData>
    <row r="1" spans="2:22" x14ac:dyDescent="0.25">
      <c r="B1" s="1226" t="s">
        <v>397</v>
      </c>
      <c r="E1" s="1229" t="s">
        <v>398</v>
      </c>
      <c r="F1" s="1229"/>
      <c r="G1" s="1229"/>
    </row>
    <row r="2" spans="2:22" x14ac:dyDescent="0.25">
      <c r="B2" s="1227"/>
      <c r="E2" s="1229" t="s">
        <v>399</v>
      </c>
      <c r="F2" s="1229"/>
      <c r="G2" s="1229"/>
    </row>
    <row r="3" spans="2:22" x14ac:dyDescent="0.25">
      <c r="B3" s="1227"/>
      <c r="E3" s="1229" t="s">
        <v>400</v>
      </c>
      <c r="F3" s="1229"/>
      <c r="G3" s="1229"/>
    </row>
    <row r="4" spans="2:22" ht="15" customHeight="1" x14ac:dyDescent="0.25">
      <c r="H4" s="96"/>
    </row>
    <row r="5" spans="2:22" ht="15" customHeight="1" x14ac:dyDescent="0.25">
      <c r="B5" s="161">
        <f>INSTRUKCIJA!D15</f>
        <v>0</v>
      </c>
      <c r="H5" s="96"/>
    </row>
    <row r="6" spans="2:22" ht="15" customHeight="1" x14ac:dyDescent="0.25">
      <c r="B6" s="160" t="s">
        <v>219</v>
      </c>
      <c r="H6" s="96"/>
    </row>
    <row r="7" spans="2:22" ht="20.25" customHeight="1" x14ac:dyDescent="0.25">
      <c r="B7" s="161">
        <f>INSTRUKCIJA!D14</f>
        <v>0</v>
      </c>
      <c r="C7" s="1224">
        <f>INSTRUKCIJA!D20</f>
        <v>0</v>
      </c>
      <c r="D7" s="1224"/>
      <c r="E7" s="1224"/>
      <c r="F7" s="1224"/>
    </row>
    <row r="8" spans="2:22" ht="15.75" x14ac:dyDescent="0.25">
      <c r="B8" s="1155" t="s">
        <v>221</v>
      </c>
      <c r="C8" s="1155"/>
      <c r="D8" s="1155"/>
      <c r="E8" s="1155"/>
      <c r="F8" s="1155"/>
    </row>
    <row r="9" spans="2:22" ht="15.75" x14ac:dyDescent="0.25">
      <c r="B9" s="957" t="s">
        <v>267</v>
      </c>
      <c r="C9" s="957"/>
      <c r="D9" s="957"/>
      <c r="E9" s="957"/>
      <c r="F9" s="957"/>
      <c r="G9" s="74"/>
      <c r="H9" s="74"/>
      <c r="I9" s="74"/>
      <c r="J9" s="74"/>
      <c r="K9" s="74"/>
    </row>
    <row r="10" spans="2:22" ht="15.75" x14ac:dyDescent="0.25">
      <c r="B10" s="958" t="s">
        <v>423</v>
      </c>
      <c r="C10" s="957"/>
      <c r="D10" s="957"/>
      <c r="E10" s="957"/>
      <c r="F10" s="957"/>
      <c r="G10" s="74"/>
      <c r="H10" s="74"/>
      <c r="I10" s="74"/>
      <c r="J10" s="74"/>
      <c r="K10" s="74"/>
      <c r="O10" s="40"/>
      <c r="P10" s="40"/>
      <c r="Q10" s="40"/>
      <c r="R10" s="40"/>
      <c r="S10" s="40"/>
      <c r="T10" s="40"/>
      <c r="U10" s="40"/>
      <c r="V10" s="40"/>
    </row>
    <row r="11" spans="2:22" ht="15.75" x14ac:dyDescent="0.25">
      <c r="B11" s="958" t="s">
        <v>268</v>
      </c>
      <c r="C11" s="958"/>
      <c r="D11" s="958"/>
      <c r="E11" s="958"/>
      <c r="F11" s="958"/>
      <c r="G11" s="32"/>
      <c r="H11" s="32"/>
      <c r="I11" s="32"/>
      <c r="J11" s="32"/>
      <c r="K11" s="32"/>
      <c r="O11" s="34"/>
      <c r="P11" s="34"/>
      <c r="Q11" s="34"/>
      <c r="R11" s="34"/>
      <c r="S11" s="34"/>
      <c r="T11" s="34"/>
      <c r="U11" s="34"/>
      <c r="V11" s="34"/>
    </row>
    <row r="12" spans="2:22" ht="15.75" x14ac:dyDescent="0.25">
      <c r="C12" s="949">
        <f>INSTRUKCIJA!D16</f>
        <v>0</v>
      </c>
      <c r="D12" s="949"/>
      <c r="E12" s="30" t="s">
        <v>253</v>
      </c>
      <c r="F12" s="158"/>
      <c r="G12" s="32"/>
      <c r="H12" s="32"/>
      <c r="I12" s="32"/>
      <c r="J12" s="32"/>
      <c r="K12" s="32"/>
    </row>
    <row r="13" spans="2:22" ht="15.75" x14ac:dyDescent="0.25">
      <c r="C13" s="1155" t="s">
        <v>222</v>
      </c>
      <c r="D13" s="1155"/>
      <c r="E13" s="1155"/>
      <c r="F13" s="158"/>
      <c r="G13" s="32"/>
      <c r="H13" s="32"/>
      <c r="I13" s="32"/>
      <c r="J13" s="32"/>
      <c r="K13" s="32"/>
    </row>
    <row r="14" spans="2:22" ht="15.75" thickBot="1" x14ac:dyDescent="0.3"/>
    <row r="15" spans="2:22" ht="20.25" customHeight="1" x14ac:dyDescent="0.25">
      <c r="B15" s="1230"/>
      <c r="C15" s="1232" t="s">
        <v>1</v>
      </c>
      <c r="D15" s="1234" t="s">
        <v>188</v>
      </c>
      <c r="E15" s="1235"/>
      <c r="F15" s="1236" t="s">
        <v>191</v>
      </c>
    </row>
    <row r="16" spans="2:22" ht="32.25" customHeight="1" thickBot="1" x14ac:dyDescent="0.3">
      <c r="B16" s="1231"/>
      <c r="C16" s="1233"/>
      <c r="D16" s="192" t="s">
        <v>189</v>
      </c>
      <c r="E16" s="193" t="s">
        <v>190</v>
      </c>
      <c r="F16" s="1237"/>
      <c r="L16" s="97"/>
      <c r="M16" s="1"/>
      <c r="P16" s="40"/>
      <c r="R16" s="40"/>
      <c r="S16" s="40"/>
      <c r="T16" s="40"/>
      <c r="U16" s="40"/>
      <c r="V16" s="40"/>
    </row>
    <row r="17" spans="2:23" ht="20.25" customHeight="1" thickBot="1" x14ac:dyDescent="0.3">
      <c r="B17" s="194" t="s">
        <v>6</v>
      </c>
      <c r="C17" s="195" t="s">
        <v>7</v>
      </c>
      <c r="D17" s="196">
        <v>1</v>
      </c>
      <c r="E17" s="197">
        <v>2</v>
      </c>
      <c r="F17" s="198">
        <v>3</v>
      </c>
      <c r="L17" s="2"/>
      <c r="M17" s="34"/>
      <c r="N17" s="34"/>
    </row>
    <row r="18" spans="2:23" ht="20.25" customHeight="1" x14ac:dyDescent="0.25">
      <c r="B18" s="199" t="s">
        <v>192</v>
      </c>
      <c r="C18" s="200" t="s">
        <v>15</v>
      </c>
      <c r="D18" s="186">
        <f>XI!D5</f>
        <v>0</v>
      </c>
      <c r="E18" s="187">
        <f>XI!E5</f>
        <v>0</v>
      </c>
      <c r="F18" s="188">
        <f>XI!F5</f>
        <v>0</v>
      </c>
    </row>
    <row r="19" spans="2:23" ht="20.25" customHeight="1" x14ac:dyDescent="0.25">
      <c r="B19" s="14" t="s">
        <v>193</v>
      </c>
      <c r="C19" s="201" t="s">
        <v>18</v>
      </c>
      <c r="D19" s="95">
        <f>XI!D6</f>
        <v>0</v>
      </c>
      <c r="E19" s="47">
        <f>XI!E6</f>
        <v>0</v>
      </c>
      <c r="F19" s="189">
        <f>XI!F6</f>
        <v>0</v>
      </c>
    </row>
    <row r="20" spans="2:23" ht="20.25" customHeight="1" x14ac:dyDescent="0.25">
      <c r="B20" s="14" t="s">
        <v>194</v>
      </c>
      <c r="C20" s="201" t="s">
        <v>27</v>
      </c>
      <c r="D20" s="95">
        <f>XI!D7</f>
        <v>0</v>
      </c>
      <c r="E20" s="47">
        <f>XI!E7</f>
        <v>0</v>
      </c>
      <c r="F20" s="189">
        <f>XI!F7</f>
        <v>0</v>
      </c>
    </row>
    <row r="21" spans="2:23" ht="20.25" customHeight="1" x14ac:dyDescent="0.25">
      <c r="B21" s="14" t="s">
        <v>195</v>
      </c>
      <c r="C21" s="201" t="s">
        <v>30</v>
      </c>
      <c r="D21" s="95">
        <f>XI!D8</f>
        <v>0</v>
      </c>
      <c r="E21" s="47">
        <f>XI!E8</f>
        <v>0</v>
      </c>
      <c r="F21" s="189">
        <f>XI!F8</f>
        <v>0</v>
      </c>
    </row>
    <row r="22" spans="2:23" ht="20.25" customHeight="1" x14ac:dyDescent="0.25">
      <c r="B22" s="14" t="s">
        <v>196</v>
      </c>
      <c r="C22" s="201" t="s">
        <v>31</v>
      </c>
      <c r="D22" s="95">
        <f>XI!D9</f>
        <v>0</v>
      </c>
      <c r="E22" s="47">
        <f>XI!E9</f>
        <v>0</v>
      </c>
      <c r="F22" s="189">
        <f>XI!F9</f>
        <v>0</v>
      </c>
      <c r="P22" s="34"/>
      <c r="Q22" s="34"/>
      <c r="R22" s="34"/>
      <c r="S22" s="34"/>
      <c r="T22" s="34"/>
      <c r="U22" s="34"/>
      <c r="V22" s="34"/>
      <c r="W22" s="34"/>
    </row>
    <row r="23" spans="2:23" ht="20.25" customHeight="1" x14ac:dyDescent="0.25">
      <c r="B23" s="14" t="s">
        <v>197</v>
      </c>
      <c r="C23" s="201" t="s">
        <v>42</v>
      </c>
      <c r="D23" s="95">
        <f>XI!D10</f>
        <v>0</v>
      </c>
      <c r="E23" s="47">
        <f>XI!E10</f>
        <v>0</v>
      </c>
      <c r="F23" s="189">
        <f>XI!F10</f>
        <v>0</v>
      </c>
    </row>
    <row r="24" spans="2:23" ht="20.25" customHeight="1" x14ac:dyDescent="0.25">
      <c r="B24" s="14" t="s">
        <v>198</v>
      </c>
      <c r="C24" s="201" t="s">
        <v>111</v>
      </c>
      <c r="D24" s="95">
        <f>XI!D11</f>
        <v>0</v>
      </c>
      <c r="E24" s="47">
        <f>XI!E11</f>
        <v>0</v>
      </c>
      <c r="F24" s="189">
        <f>XI!F11</f>
        <v>0</v>
      </c>
      <c r="N24" s="1"/>
      <c r="O24" s="1"/>
    </row>
    <row r="25" spans="2:23" ht="20.25" customHeight="1" x14ac:dyDescent="0.25">
      <c r="B25" s="14" t="s">
        <v>199</v>
      </c>
      <c r="C25" s="201" t="s">
        <v>112</v>
      </c>
      <c r="D25" s="95">
        <f>XI!D12</f>
        <v>0</v>
      </c>
      <c r="E25" s="47">
        <f>XI!E12</f>
        <v>0</v>
      </c>
      <c r="F25" s="189">
        <f>XI!F12</f>
        <v>0</v>
      </c>
      <c r="M25" s="2"/>
      <c r="P25" s="2"/>
      <c r="Q25" s="2"/>
    </row>
    <row r="26" spans="2:23" ht="20.25" customHeight="1" x14ac:dyDescent="0.25">
      <c r="B26" s="14" t="s">
        <v>200</v>
      </c>
      <c r="C26" s="201" t="s">
        <v>114</v>
      </c>
      <c r="D26" s="95">
        <f>XI!D13</f>
        <v>0</v>
      </c>
      <c r="E26" s="47">
        <f>XI!E13</f>
        <v>0</v>
      </c>
      <c r="F26" s="189">
        <f>XI!F13</f>
        <v>0</v>
      </c>
    </row>
    <row r="27" spans="2:23" ht="20.25" customHeight="1" thickBot="1" x14ac:dyDescent="0.3">
      <c r="B27" s="15" t="s">
        <v>201</v>
      </c>
      <c r="C27" s="202" t="s">
        <v>113</v>
      </c>
      <c r="D27" s="190">
        <f>XI!D14</f>
        <v>0</v>
      </c>
      <c r="E27" s="54">
        <f>XI!E14</f>
        <v>0</v>
      </c>
      <c r="F27" s="191">
        <f>XI!F14</f>
        <v>0</v>
      </c>
    </row>
    <row r="28" spans="2:23" ht="20.25" customHeight="1" x14ac:dyDescent="0.25">
      <c r="B28" s="203"/>
      <c r="C28" s="204"/>
      <c r="D28" s="205"/>
      <c r="E28" s="205"/>
      <c r="F28" s="205"/>
    </row>
    <row r="29" spans="2:23" x14ac:dyDescent="0.25">
      <c r="B29" s="203"/>
      <c r="C29" s="204"/>
      <c r="D29" s="205"/>
      <c r="E29" s="205"/>
      <c r="F29" s="205"/>
    </row>
    <row r="30" spans="2:23" x14ac:dyDescent="0.25">
      <c r="B30" s="203"/>
      <c r="C30" s="204"/>
      <c r="D30" s="205"/>
      <c r="E30" s="205"/>
      <c r="F30" s="205"/>
    </row>
    <row r="31" spans="2:23" x14ac:dyDescent="0.25">
      <c r="B31" s="203"/>
      <c r="C31" s="204"/>
      <c r="D31" s="205"/>
    </row>
    <row r="32" spans="2:23" x14ac:dyDescent="0.25">
      <c r="B32" s="203"/>
      <c r="C32" s="204"/>
      <c r="D32" s="205"/>
      <c r="E32" s="205"/>
      <c r="F32" s="205"/>
    </row>
    <row r="33" spans="2:8" x14ac:dyDescent="0.25">
      <c r="B33" s="203"/>
      <c r="C33" s="204"/>
      <c r="D33" s="205"/>
      <c r="E33" s="205"/>
      <c r="F33" s="205"/>
    </row>
    <row r="34" spans="2:8" x14ac:dyDescent="0.25">
      <c r="B34" s="203"/>
      <c r="C34" s="204"/>
      <c r="D34" s="205"/>
      <c r="E34" s="205"/>
      <c r="F34" s="205"/>
    </row>
    <row r="35" spans="2:8" x14ac:dyDescent="0.25">
      <c r="B35" s="203"/>
      <c r="C35" s="204"/>
      <c r="D35" s="205"/>
      <c r="E35" s="205"/>
      <c r="F35" s="205"/>
    </row>
    <row r="36" spans="2:8" x14ac:dyDescent="0.25">
      <c r="B36" s="203"/>
      <c r="C36" s="204"/>
      <c r="D36" s="205"/>
      <c r="E36" s="205"/>
      <c r="F36" s="205"/>
    </row>
    <row r="37" spans="2:8" x14ac:dyDescent="0.25">
      <c r="B37" s="203"/>
      <c r="C37" s="204"/>
      <c r="D37" s="205"/>
      <c r="E37" s="205"/>
      <c r="F37" s="205"/>
    </row>
    <row r="38" spans="2:8" x14ac:dyDescent="0.25">
      <c r="B38" s="203"/>
      <c r="C38" s="204"/>
      <c r="D38" s="205"/>
      <c r="E38" s="205"/>
      <c r="F38" s="205"/>
    </row>
    <row r="42" spans="2:8" ht="15.75" customHeight="1" x14ac:dyDescent="0.25">
      <c r="B42" s="1" t="s">
        <v>390</v>
      </c>
      <c r="C42" s="1135"/>
      <c r="D42" s="1135"/>
      <c r="E42" s="1135">
        <f>INSTRUKCIJA!D17</f>
        <v>0</v>
      </c>
      <c r="F42" s="1135"/>
      <c r="G42" s="1135"/>
      <c r="H42" s="1135"/>
    </row>
    <row r="43" spans="2:8" ht="15.75" customHeight="1" x14ac:dyDescent="0.25">
      <c r="B43" s="1"/>
      <c r="C43" s="1134" t="s">
        <v>224</v>
      </c>
      <c r="D43" s="1134"/>
      <c r="E43" s="1134" t="s">
        <v>225</v>
      </c>
      <c r="F43" s="1134"/>
      <c r="G43" s="1134"/>
      <c r="H43" s="1134"/>
    </row>
    <row r="44" spans="2:8" ht="15.75" x14ac:dyDescent="0.25">
      <c r="B44" s="1"/>
      <c r="D44" s="159"/>
      <c r="E44" s="159"/>
      <c r="F44" s="159"/>
      <c r="G44" s="159"/>
    </row>
    <row r="45" spans="2:8" ht="31.5" customHeight="1" x14ac:dyDescent="0.25">
      <c r="B45" s="1" t="s">
        <v>226</v>
      </c>
      <c r="C45" s="1135"/>
      <c r="D45" s="1135"/>
      <c r="E45" s="1135">
        <f>INSTRUKCIJA!D18</f>
        <v>0</v>
      </c>
      <c r="F45" s="1135"/>
      <c r="G45" s="1135"/>
      <c r="H45" s="1135"/>
    </row>
    <row r="46" spans="2:8" ht="15.75" customHeight="1" x14ac:dyDescent="0.25">
      <c r="C46" s="1134" t="s">
        <v>224</v>
      </c>
      <c r="D46" s="1134"/>
      <c r="E46" s="1134" t="s">
        <v>225</v>
      </c>
      <c r="F46" s="1134"/>
      <c r="G46" s="1134"/>
      <c r="H46" s="1134"/>
    </row>
  </sheetData>
  <sheetProtection selectLockedCells="1"/>
  <mergeCells count="23">
    <mergeCell ref="C46:D46"/>
    <mergeCell ref="F15:F16"/>
    <mergeCell ref="C12:D12"/>
    <mergeCell ref="C13:E13"/>
    <mergeCell ref="E46:H46"/>
    <mergeCell ref="E45:H45"/>
    <mergeCell ref="C45:D45"/>
    <mergeCell ref="B11:F11"/>
    <mergeCell ref="B15:B16"/>
    <mergeCell ref="E42:H42"/>
    <mergeCell ref="E43:H43"/>
    <mergeCell ref="C42:D42"/>
    <mergeCell ref="C43:D43"/>
    <mergeCell ref="C15:C16"/>
    <mergeCell ref="D15:E15"/>
    <mergeCell ref="B10:F10"/>
    <mergeCell ref="C7:F7"/>
    <mergeCell ref="B1:B3"/>
    <mergeCell ref="E1:G1"/>
    <mergeCell ref="B8:F8"/>
    <mergeCell ref="E2:G2"/>
    <mergeCell ref="E3:G3"/>
    <mergeCell ref="B9:F9"/>
  </mergeCells>
  <pageMargins left="0.7" right="0.7" top="0.75" bottom="0.75" header="0.3" footer="0.3"/>
  <pageSetup paperSize="9" scale="90" orientation="portrait" r:id="rId1"/>
  <ignoredErrors>
    <ignoredError sqref="C18:C27" numberStoredAsText="1"/>
    <ignoredError sqref="D18:F27" numberStoredAsText="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6"/>
    <pageSetUpPr fitToPage="1"/>
  </sheetPr>
  <dimension ref="A1:H18"/>
  <sheetViews>
    <sheetView workbookViewId="0">
      <selection activeCell="D13" sqref="D13"/>
    </sheetView>
  </sheetViews>
  <sheetFormatPr defaultColWidth="9.140625" defaultRowHeight="15" x14ac:dyDescent="0.25"/>
  <cols>
    <col min="1" max="1" width="9.140625" style="232"/>
    <col min="2" max="2" width="54.140625" style="232" customWidth="1"/>
    <col min="3" max="3" width="9.140625" style="239"/>
    <col min="4" max="4" width="21.85546875" style="232" customWidth="1"/>
    <col min="5" max="5" width="4.7109375" style="232" customWidth="1"/>
    <col min="6" max="6" width="45.85546875" style="232" customWidth="1"/>
    <col min="7" max="7" width="7.5703125" style="232" customWidth="1"/>
    <col min="8" max="8" width="10" style="232" customWidth="1"/>
    <col min="9" max="9" width="4.85546875" style="232" customWidth="1"/>
    <col min="10" max="16384" width="9.140625" style="232"/>
  </cols>
  <sheetData>
    <row r="1" spans="1:8" ht="37.5" customHeight="1" thickBot="1" x14ac:dyDescent="0.3">
      <c r="A1" s="811" t="s">
        <v>532</v>
      </c>
      <c r="B1" s="811"/>
      <c r="C1" s="811"/>
      <c r="D1" s="811"/>
    </row>
    <row r="2" spans="1:8" x14ac:dyDescent="0.25">
      <c r="A2" s="805" t="s">
        <v>523</v>
      </c>
      <c r="B2" s="806"/>
      <c r="C2" s="334" t="s">
        <v>521</v>
      </c>
      <c r="D2" s="453"/>
    </row>
    <row r="3" spans="1:8" ht="15.75" thickBot="1" x14ac:dyDescent="0.3">
      <c r="A3" s="813" t="s">
        <v>6</v>
      </c>
      <c r="B3" s="814"/>
      <c r="C3" s="333" t="s">
        <v>7</v>
      </c>
      <c r="D3" s="167">
        <v>1</v>
      </c>
      <c r="F3" s="233" t="s">
        <v>234</v>
      </c>
      <c r="G3" s="234"/>
      <c r="H3" s="234"/>
    </row>
    <row r="4" spans="1:8" ht="15.75" x14ac:dyDescent="0.25">
      <c r="A4" s="809" t="s">
        <v>524</v>
      </c>
      <c r="B4" s="810"/>
      <c r="C4" s="755" t="s">
        <v>15</v>
      </c>
      <c r="D4" s="368">
        <v>0</v>
      </c>
      <c r="E4" s="235" t="s">
        <v>412</v>
      </c>
      <c r="F4" s="236" t="s">
        <v>232</v>
      </c>
      <c r="G4" s="236">
        <f>IF(D4=0,0,D5*1000/D4)</f>
        <v>0</v>
      </c>
      <c r="H4" s="236" t="s">
        <v>233</v>
      </c>
    </row>
    <row r="5" spans="1:8" ht="15.75" x14ac:dyDescent="0.25">
      <c r="A5" s="809" t="s">
        <v>409</v>
      </c>
      <c r="B5" s="810"/>
      <c r="C5" s="755" t="s">
        <v>18</v>
      </c>
      <c r="D5" s="369">
        <v>0</v>
      </c>
      <c r="E5" s="235" t="s">
        <v>412</v>
      </c>
      <c r="F5" s="236" t="s">
        <v>489</v>
      </c>
      <c r="G5" s="237">
        <f>IF(D5=0,0,D6/D5)</f>
        <v>0</v>
      </c>
      <c r="H5" s="236" t="s">
        <v>80</v>
      </c>
    </row>
    <row r="6" spans="1:8" ht="15.75" x14ac:dyDescent="0.25">
      <c r="A6" s="809" t="s">
        <v>408</v>
      </c>
      <c r="B6" s="810"/>
      <c r="C6" s="755" t="s">
        <v>27</v>
      </c>
      <c r="D6" s="369">
        <v>0</v>
      </c>
      <c r="E6" s="235" t="s">
        <v>412</v>
      </c>
    </row>
    <row r="7" spans="1:8" x14ac:dyDescent="0.25">
      <c r="A7" s="809" t="s">
        <v>526</v>
      </c>
      <c r="B7" s="810"/>
      <c r="C7" s="755" t="s">
        <v>30</v>
      </c>
      <c r="D7" s="369">
        <v>0</v>
      </c>
      <c r="E7" s="238"/>
    </row>
    <row r="8" spans="1:8" x14ac:dyDescent="0.25">
      <c r="A8" s="812" t="s">
        <v>522</v>
      </c>
      <c r="B8" s="452" t="s">
        <v>528</v>
      </c>
      <c r="C8" s="755" t="s">
        <v>186</v>
      </c>
      <c r="D8" s="369">
        <v>0</v>
      </c>
    </row>
    <row r="9" spans="1:8" x14ac:dyDescent="0.25">
      <c r="A9" s="812"/>
      <c r="B9" s="452" t="s">
        <v>529</v>
      </c>
      <c r="C9" s="755" t="s">
        <v>202</v>
      </c>
      <c r="D9" s="369">
        <v>0</v>
      </c>
    </row>
    <row r="10" spans="1:8" x14ac:dyDescent="0.25">
      <c r="A10" s="812"/>
      <c r="B10" s="452" t="s">
        <v>530</v>
      </c>
      <c r="C10" s="755" t="s">
        <v>203</v>
      </c>
      <c r="D10" s="369">
        <v>0</v>
      </c>
    </row>
    <row r="11" spans="1:8" x14ac:dyDescent="0.25">
      <c r="A11" s="812"/>
      <c r="B11" s="452" t="s">
        <v>531</v>
      </c>
      <c r="C11" s="755" t="s">
        <v>204</v>
      </c>
      <c r="D11" s="369">
        <v>0</v>
      </c>
    </row>
    <row r="12" spans="1:8" ht="24.75" customHeight="1" x14ac:dyDescent="0.25">
      <c r="A12" s="809" t="s">
        <v>525</v>
      </c>
      <c r="B12" s="810"/>
      <c r="C12" s="755" t="s">
        <v>31</v>
      </c>
      <c r="D12" s="369">
        <v>0</v>
      </c>
    </row>
    <row r="13" spans="1:8" ht="16.5" customHeight="1" x14ac:dyDescent="0.25">
      <c r="A13" s="809" t="s">
        <v>466</v>
      </c>
      <c r="B13" s="810"/>
      <c r="C13" s="755" t="s">
        <v>42</v>
      </c>
      <c r="D13" s="370">
        <v>0</v>
      </c>
    </row>
    <row r="14" spans="1:8" ht="15.75" thickBot="1" x14ac:dyDescent="0.3">
      <c r="A14" s="807" t="s">
        <v>527</v>
      </c>
      <c r="B14" s="808"/>
      <c r="C14" s="756" t="s">
        <v>270</v>
      </c>
      <c r="D14" s="371">
        <v>0</v>
      </c>
    </row>
    <row r="15" spans="1:8" ht="15" customHeight="1" x14ac:dyDescent="0.25"/>
    <row r="16" spans="1:8" x14ac:dyDescent="0.25">
      <c r="B16" s="310"/>
    </row>
    <row r="17" spans="2:2" x14ac:dyDescent="0.25">
      <c r="B17" s="310"/>
    </row>
    <row r="18" spans="2:2" x14ac:dyDescent="0.25">
      <c r="B18" s="310"/>
    </row>
  </sheetData>
  <sheetProtection algorithmName="SHA-512" hashValue="NrDx6V/5swJ688LlCm8DeoJKDqga6gG1Mo/3thZOwS4oTsZYwl5kse6OvaaX/qPk+hSLNtVh2LTrKks+A8CA1w==" saltValue="JGgNuCFUPvm/Jlr6mk3Xpg==" spinCount="100000" sheet="1" selectLockedCells="1"/>
  <mergeCells count="11">
    <mergeCell ref="A2:B2"/>
    <mergeCell ref="A14:B14"/>
    <mergeCell ref="A13:B13"/>
    <mergeCell ref="A12:B12"/>
    <mergeCell ref="A1:D1"/>
    <mergeCell ref="A8:A11"/>
    <mergeCell ref="A7:B7"/>
    <mergeCell ref="A6:B6"/>
    <mergeCell ref="A5:B5"/>
    <mergeCell ref="A4:B4"/>
    <mergeCell ref="A3:B3"/>
  </mergeCells>
  <conditionalFormatting sqref="D4:D6">
    <cfRule type="cellIs" dxfId="545" priority="2" stopIfTrue="1" operator="lessThan">
      <formula>0</formula>
    </cfRule>
  </conditionalFormatting>
  <conditionalFormatting sqref="D4:D13">
    <cfRule type="containsBlanks" dxfId="544" priority="3" stopIfTrue="1">
      <formula>LEN(TRIM(D4))=0</formula>
    </cfRule>
    <cfRule type="cellIs" dxfId="543" priority="4" operator="lessThan">
      <formula>0</formula>
    </cfRule>
  </conditionalFormatting>
  <conditionalFormatting sqref="D6">
    <cfRule type="cellIs" dxfId="542" priority="5" operator="lessThan">
      <formula>$D$5</formula>
    </cfRule>
  </conditionalFormatting>
  <conditionalFormatting sqref="D7">
    <cfRule type="cellIs" dxfId="541" priority="7" operator="lessThan">
      <formula>$D$8+$D$9+$D$10+$D$11</formula>
    </cfRule>
  </conditionalFormatting>
  <conditionalFormatting sqref="D8:D12">
    <cfRule type="cellIs" dxfId="540" priority="6" operator="lessThan">
      <formula>0</formula>
    </cfRule>
  </conditionalFormatting>
  <conditionalFormatting sqref="D13">
    <cfRule type="cellIs" dxfId="539" priority="1" stopIfTrue="1" operator="lessThan">
      <formula>$D$14</formula>
    </cfRule>
  </conditionalFormatting>
  <conditionalFormatting sqref="G5">
    <cfRule type="cellIs" dxfId="538" priority="9" stopIfTrue="1" operator="lessThan">
      <formula>1</formula>
    </cfRule>
    <cfRule type="cellIs" dxfId="537" priority="12" stopIfTrue="1" operator="greaterThan">
      <formula>12</formula>
    </cfRule>
  </conditionalFormatting>
  <pageMargins left="0.70866141732283472" right="0.70866141732283472" top="0.74803149606299213" bottom="0.74803149606299213" header="0.31496062992125984" footer="0.31496062992125984"/>
  <pageSetup paperSize="9" scale="5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6"/>
    <pageSetUpPr fitToPage="1"/>
  </sheetPr>
  <dimension ref="A1:M22"/>
  <sheetViews>
    <sheetView zoomScaleNormal="100" workbookViewId="0">
      <selection activeCell="D6" sqref="D6"/>
    </sheetView>
  </sheetViews>
  <sheetFormatPr defaultColWidth="9.140625" defaultRowHeight="15" x14ac:dyDescent="0.25"/>
  <cols>
    <col min="1" max="1" width="9.140625" style="207"/>
    <col min="2" max="2" width="58.28515625" style="207" customWidth="1"/>
    <col min="3" max="3" width="13.5703125" style="207" customWidth="1"/>
    <col min="4" max="4" width="13.7109375" style="207" customWidth="1"/>
    <col min="5" max="5" width="4.28515625" style="207" customWidth="1"/>
    <col min="6" max="13" width="9.140625" style="207" customWidth="1"/>
    <col min="14" max="16384" width="9.140625" style="207"/>
  </cols>
  <sheetData>
    <row r="1" spans="1:13" ht="36.75" customHeight="1" x14ac:dyDescent="0.25">
      <c r="A1" s="798" t="s">
        <v>533</v>
      </c>
      <c r="B1" s="798"/>
      <c r="C1" s="798"/>
      <c r="D1" s="798"/>
      <c r="E1" s="246"/>
      <c r="F1" s="246"/>
      <c r="G1" s="246"/>
      <c r="H1" s="246"/>
      <c r="I1" s="246"/>
      <c r="J1" s="246"/>
      <c r="K1" s="246"/>
      <c r="L1" s="246"/>
      <c r="M1" s="246"/>
    </row>
    <row r="2" spans="1:13" ht="17.25" customHeight="1" thickBot="1" x14ac:dyDescent="0.3">
      <c r="A2" s="454" t="s">
        <v>515</v>
      </c>
      <c r="C2" s="342"/>
      <c r="D2" s="342"/>
      <c r="E2" s="246"/>
      <c r="F2" s="246"/>
      <c r="G2" s="246"/>
      <c r="H2" s="246"/>
      <c r="I2" s="246"/>
      <c r="J2" s="246"/>
      <c r="K2" s="246"/>
      <c r="L2" s="246"/>
      <c r="M2" s="246"/>
    </row>
    <row r="3" spans="1:13" ht="18" customHeight="1" x14ac:dyDescent="0.25">
      <c r="A3" s="816" t="s">
        <v>523</v>
      </c>
      <c r="B3" s="817"/>
      <c r="C3" s="460" t="s">
        <v>521</v>
      </c>
      <c r="D3" s="461" t="s">
        <v>540</v>
      </c>
      <c r="E3" s="246"/>
      <c r="F3" s="824" t="s">
        <v>430</v>
      </c>
      <c r="G3" s="825"/>
      <c r="H3" s="825"/>
      <c r="I3" s="825"/>
      <c r="J3" s="825"/>
      <c r="K3" s="825"/>
      <c r="L3" s="825"/>
      <c r="M3" s="825"/>
    </row>
    <row r="4" spans="1:13" ht="18" customHeight="1" thickBot="1" x14ac:dyDescent="0.3">
      <c r="A4" s="818" t="s">
        <v>6</v>
      </c>
      <c r="B4" s="819"/>
      <c r="C4" s="455" t="s">
        <v>7</v>
      </c>
      <c r="D4" s="462">
        <v>1</v>
      </c>
      <c r="E4" s="246"/>
      <c r="F4" s="824"/>
      <c r="G4" s="825"/>
      <c r="H4" s="825"/>
      <c r="I4" s="825"/>
      <c r="J4" s="825"/>
      <c r="K4" s="825"/>
      <c r="L4" s="825"/>
      <c r="M4" s="825"/>
    </row>
    <row r="5" spans="1:13" ht="18" customHeight="1" x14ac:dyDescent="0.25">
      <c r="A5" s="820" t="s">
        <v>491</v>
      </c>
      <c r="B5" s="821"/>
      <c r="C5" s="757" t="s">
        <v>15</v>
      </c>
      <c r="D5" s="457">
        <f>D6+D7+D8</f>
        <v>0</v>
      </c>
      <c r="E5" s="246"/>
      <c r="F5" s="825"/>
      <c r="G5" s="825"/>
      <c r="H5" s="825"/>
      <c r="I5" s="825"/>
      <c r="J5" s="825"/>
      <c r="K5" s="825"/>
      <c r="L5" s="825"/>
      <c r="M5" s="825"/>
    </row>
    <row r="6" spans="1:13" ht="18" customHeight="1" x14ac:dyDescent="0.25">
      <c r="A6" s="815" t="s">
        <v>541</v>
      </c>
      <c r="B6" s="456" t="s">
        <v>498</v>
      </c>
      <c r="C6" s="757" t="s">
        <v>16</v>
      </c>
      <c r="D6" s="458">
        <v>0</v>
      </c>
      <c r="E6" s="246"/>
      <c r="F6" s="825"/>
      <c r="G6" s="825"/>
      <c r="H6" s="825"/>
      <c r="I6" s="825"/>
      <c r="J6" s="825"/>
      <c r="K6" s="825"/>
      <c r="L6" s="825"/>
      <c r="M6" s="825"/>
    </row>
    <row r="7" spans="1:13" ht="18" customHeight="1" x14ac:dyDescent="0.25">
      <c r="A7" s="815"/>
      <c r="B7" s="456" t="s">
        <v>497</v>
      </c>
      <c r="C7" s="757" t="s">
        <v>17</v>
      </c>
      <c r="D7" s="458">
        <v>0</v>
      </c>
      <c r="E7" s="246"/>
      <c r="F7" s="825"/>
      <c r="G7" s="825"/>
      <c r="H7" s="825"/>
      <c r="I7" s="825"/>
      <c r="J7" s="825"/>
      <c r="K7" s="825"/>
      <c r="L7" s="825"/>
      <c r="M7" s="825"/>
    </row>
    <row r="8" spans="1:13" ht="29.25" customHeight="1" x14ac:dyDescent="0.25">
      <c r="A8" s="815"/>
      <c r="B8" s="456" t="s">
        <v>499</v>
      </c>
      <c r="C8" s="757" t="s">
        <v>110</v>
      </c>
      <c r="D8" s="458">
        <v>0</v>
      </c>
      <c r="E8" s="246"/>
      <c r="F8" s="825"/>
      <c r="G8" s="825"/>
      <c r="H8" s="825"/>
      <c r="I8" s="825"/>
      <c r="J8" s="825"/>
      <c r="K8" s="825"/>
      <c r="L8" s="825"/>
      <c r="M8" s="825"/>
    </row>
    <row r="9" spans="1:13" ht="18" customHeight="1" x14ac:dyDescent="0.25">
      <c r="A9" s="820" t="s">
        <v>492</v>
      </c>
      <c r="B9" s="821"/>
      <c r="C9" s="757" t="s">
        <v>18</v>
      </c>
      <c r="D9" s="458">
        <v>0</v>
      </c>
      <c r="E9" s="246"/>
      <c r="F9" s="825"/>
      <c r="G9" s="825"/>
      <c r="H9" s="825"/>
      <c r="I9" s="825"/>
      <c r="J9" s="825"/>
      <c r="K9" s="825"/>
      <c r="L9" s="825"/>
      <c r="M9" s="825"/>
    </row>
    <row r="10" spans="1:13" ht="18" customHeight="1" thickBot="1" x14ac:dyDescent="0.3">
      <c r="A10" s="822" t="s">
        <v>77</v>
      </c>
      <c r="B10" s="823"/>
      <c r="C10" s="758" t="s">
        <v>27</v>
      </c>
      <c r="D10" s="459">
        <v>0</v>
      </c>
      <c r="E10" s="246"/>
      <c r="F10" s="825"/>
      <c r="G10" s="825"/>
      <c r="H10" s="825"/>
      <c r="I10" s="825"/>
      <c r="J10" s="825"/>
      <c r="K10" s="825"/>
      <c r="L10" s="825"/>
      <c r="M10" s="825"/>
    </row>
    <row r="11" spans="1:13" ht="49.5" customHeight="1" x14ac:dyDescent="0.25">
      <c r="B11" s="826" t="s">
        <v>542</v>
      </c>
      <c r="C11" s="826"/>
      <c r="D11" s="826"/>
      <c r="E11" s="246"/>
      <c r="F11" s="825"/>
      <c r="G11" s="825"/>
      <c r="H11" s="825"/>
      <c r="I11" s="825"/>
      <c r="J11" s="825"/>
      <c r="K11" s="825"/>
      <c r="L11" s="825"/>
      <c r="M11" s="825"/>
    </row>
    <row r="12" spans="1:13" ht="15.75" customHeight="1" x14ac:dyDescent="0.25">
      <c r="B12" s="826" t="s">
        <v>78</v>
      </c>
      <c r="C12" s="826"/>
      <c r="D12" s="826"/>
      <c r="E12" s="246"/>
      <c r="F12" s="825"/>
      <c r="G12" s="825"/>
      <c r="H12" s="825"/>
      <c r="I12" s="825"/>
      <c r="J12" s="825"/>
      <c r="K12" s="825"/>
      <c r="L12" s="825"/>
      <c r="M12" s="825"/>
    </row>
    <row r="13" spans="1:13" ht="15.75" customHeight="1" x14ac:dyDescent="0.25">
      <c r="B13" s="826" t="s">
        <v>79</v>
      </c>
      <c r="C13" s="826"/>
      <c r="D13" s="826"/>
      <c r="E13" s="246"/>
      <c r="F13" s="825"/>
      <c r="G13" s="825"/>
      <c r="H13" s="825"/>
      <c r="I13" s="825"/>
      <c r="J13" s="825"/>
      <c r="K13" s="825"/>
      <c r="L13" s="825"/>
      <c r="M13" s="825"/>
    </row>
    <row r="14" spans="1:13" ht="17.25" customHeight="1" x14ac:dyDescent="0.25">
      <c r="E14" s="246"/>
      <c r="F14" s="825"/>
      <c r="G14" s="825"/>
      <c r="H14" s="825"/>
      <c r="I14" s="825"/>
      <c r="J14" s="825"/>
      <c r="K14" s="825"/>
      <c r="L14" s="825"/>
      <c r="M14" s="825"/>
    </row>
    <row r="15" spans="1:13" ht="17.25" customHeight="1" x14ac:dyDescent="0.25">
      <c r="E15" s="249"/>
      <c r="F15" s="825"/>
      <c r="G15" s="825"/>
      <c r="H15" s="825"/>
      <c r="I15" s="825"/>
      <c r="J15" s="825"/>
      <c r="K15" s="825"/>
      <c r="L15" s="825"/>
      <c r="M15" s="825"/>
    </row>
    <row r="16" spans="1:13" ht="17.25" customHeight="1" x14ac:dyDescent="0.25">
      <c r="E16" s="246"/>
      <c r="F16" s="825"/>
      <c r="G16" s="825"/>
      <c r="H16" s="825"/>
      <c r="I16" s="825"/>
      <c r="J16" s="825"/>
      <c r="K16" s="825"/>
      <c r="L16" s="825"/>
      <c r="M16" s="825"/>
    </row>
    <row r="17" spans="2:13" x14ac:dyDescent="0.25">
      <c r="B17" s="246"/>
      <c r="C17" s="246"/>
      <c r="D17" s="246"/>
      <c r="E17" s="246"/>
      <c r="F17" s="825"/>
      <c r="G17" s="825"/>
      <c r="H17" s="825"/>
      <c r="I17" s="825"/>
      <c r="J17" s="825"/>
      <c r="K17" s="825"/>
      <c r="L17" s="825"/>
      <c r="M17" s="825"/>
    </row>
    <row r="18" spans="2:13" x14ac:dyDescent="0.25">
      <c r="B18" s="246"/>
      <c r="C18" s="246"/>
      <c r="D18" s="246"/>
      <c r="E18" s="246"/>
      <c r="F18" s="825"/>
      <c r="G18" s="825"/>
      <c r="H18" s="825"/>
      <c r="I18" s="825"/>
      <c r="J18" s="825"/>
      <c r="K18" s="825"/>
      <c r="L18" s="825"/>
      <c r="M18" s="825"/>
    </row>
    <row r="19" spans="2:13" x14ac:dyDescent="0.25">
      <c r="B19" s="246"/>
      <c r="C19" s="246"/>
      <c r="D19" s="246"/>
      <c r="E19" s="246"/>
      <c r="F19" s="825"/>
      <c r="G19" s="825"/>
      <c r="H19" s="825"/>
      <c r="I19" s="825"/>
      <c r="J19" s="825"/>
      <c r="K19" s="825"/>
      <c r="L19" s="825"/>
      <c r="M19" s="825"/>
    </row>
    <row r="20" spans="2:13" x14ac:dyDescent="0.25">
      <c r="B20" s="246"/>
      <c r="C20" s="246"/>
      <c r="D20" s="246"/>
      <c r="E20" s="246"/>
      <c r="F20" s="825"/>
      <c r="G20" s="825"/>
      <c r="H20" s="825"/>
      <c r="I20" s="825"/>
      <c r="J20" s="825"/>
      <c r="K20" s="825"/>
      <c r="L20" s="825"/>
      <c r="M20" s="825"/>
    </row>
    <row r="21" spans="2:13" x14ac:dyDescent="0.25">
      <c r="B21" s="246"/>
      <c r="C21" s="246"/>
      <c r="D21" s="246"/>
      <c r="E21" s="246"/>
      <c r="F21" s="825"/>
      <c r="G21" s="825"/>
      <c r="H21" s="825"/>
      <c r="I21" s="825"/>
      <c r="J21" s="825"/>
      <c r="K21" s="825"/>
      <c r="L21" s="825"/>
      <c r="M21" s="825"/>
    </row>
    <row r="22" spans="2:13" x14ac:dyDescent="0.25">
      <c r="B22" s="246"/>
      <c r="C22" s="246"/>
      <c r="D22" s="246"/>
      <c r="E22" s="246"/>
      <c r="F22" s="825"/>
      <c r="G22" s="825"/>
      <c r="H22" s="825"/>
      <c r="I22" s="825"/>
      <c r="J22" s="825"/>
      <c r="K22" s="825"/>
      <c r="L22" s="825"/>
      <c r="M22" s="825"/>
    </row>
  </sheetData>
  <sheetProtection algorithmName="SHA-512" hashValue="DVgI2LO6VQ9jDrrdX8iZE9PL9KY6X79OOe57NJ51fvWi6Yf8FqYaWRKUOl/cOjVx05FTuOtudeXnVkFmnXGzCA==" saltValue="CgPEgUtyAv0tW6s8qDoGGA==" spinCount="100000" sheet="1" selectLockedCells="1"/>
  <mergeCells count="11">
    <mergeCell ref="A10:B10"/>
    <mergeCell ref="A9:B9"/>
    <mergeCell ref="F3:M22"/>
    <mergeCell ref="B11:D11"/>
    <mergeCell ref="B12:D12"/>
    <mergeCell ref="B13:D13"/>
    <mergeCell ref="A1:D1"/>
    <mergeCell ref="A6:A8"/>
    <mergeCell ref="A3:B3"/>
    <mergeCell ref="A4:B4"/>
    <mergeCell ref="A5:B5"/>
  </mergeCells>
  <conditionalFormatting sqref="D5">
    <cfRule type="cellIs" dxfId="536" priority="5" operator="lessThan">
      <formula>SUM($D$6:$D$8)</formula>
    </cfRule>
  </conditionalFormatting>
  <conditionalFormatting sqref="D6:D10">
    <cfRule type="containsBlanks" dxfId="535" priority="1" stopIfTrue="1">
      <formula>LEN(TRIM(D6))=0</formula>
    </cfRule>
    <cfRule type="cellIs" dxfId="534" priority="2" stopIfTrue="1" operator="lessThan">
      <formula>0</formula>
    </cfRule>
  </conditionalFormatting>
  <pageMargins left="0.70866141732283472" right="0.7086614173228347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theme="6"/>
    <pageSetUpPr fitToPage="1"/>
  </sheetPr>
  <dimension ref="A1:I38"/>
  <sheetViews>
    <sheetView topLeftCell="A16" zoomScaleNormal="100" workbookViewId="0">
      <selection activeCell="F16" sqref="F16"/>
    </sheetView>
  </sheetViews>
  <sheetFormatPr defaultRowHeight="15" x14ac:dyDescent="0.25"/>
  <cols>
    <col min="1" max="1" width="7.7109375" customWidth="1"/>
    <col min="2" max="2" width="6.42578125" customWidth="1"/>
    <col min="3" max="3" width="36.85546875" customWidth="1"/>
    <col min="4" max="4" width="9.140625" style="29" customWidth="1"/>
    <col min="5" max="5" width="12.85546875" customWidth="1"/>
    <col min="6" max="7" width="15.140625" customWidth="1"/>
    <col min="8" max="8" width="12.42578125" customWidth="1"/>
    <col min="9" max="9" width="9.5703125" bestFit="1" customWidth="1"/>
  </cols>
  <sheetData>
    <row r="1" spans="1:9" ht="36" customHeight="1" x14ac:dyDescent="0.25">
      <c r="A1" s="837" t="s">
        <v>534</v>
      </c>
      <c r="B1" s="837"/>
      <c r="C1" s="837"/>
      <c r="D1" s="837"/>
      <c r="E1" s="837"/>
      <c r="F1" s="837"/>
      <c r="G1" s="837"/>
      <c r="H1" s="837"/>
    </row>
    <row r="2" spans="1:9" ht="15.75" customHeight="1" thickBot="1" x14ac:dyDescent="0.3">
      <c r="A2" s="273" t="s">
        <v>515</v>
      </c>
      <c r="D2" s="240"/>
      <c r="E2" s="240"/>
      <c r="F2" s="240"/>
      <c r="H2" s="241"/>
    </row>
    <row r="3" spans="1:9" ht="15" customHeight="1" x14ac:dyDescent="0.25">
      <c r="A3" s="835" t="s">
        <v>32</v>
      </c>
      <c r="B3" s="836"/>
      <c r="C3" s="836"/>
      <c r="D3" s="838" t="s">
        <v>521</v>
      </c>
      <c r="E3" s="806" t="s">
        <v>543</v>
      </c>
      <c r="F3" s="806" t="s">
        <v>544</v>
      </c>
      <c r="G3" s="806" t="s">
        <v>545</v>
      </c>
      <c r="H3" s="840" t="s">
        <v>546</v>
      </c>
    </row>
    <row r="4" spans="1:9" ht="25.9" customHeight="1" x14ac:dyDescent="0.25">
      <c r="A4" s="831"/>
      <c r="B4" s="832"/>
      <c r="C4" s="832"/>
      <c r="D4" s="839"/>
      <c r="E4" s="814"/>
      <c r="F4" s="814"/>
      <c r="G4" s="814"/>
      <c r="H4" s="841"/>
    </row>
    <row r="5" spans="1:9" ht="15.75" thickBot="1" x14ac:dyDescent="0.3">
      <c r="A5" s="831" t="s">
        <v>6</v>
      </c>
      <c r="B5" s="832"/>
      <c r="C5" s="832"/>
      <c r="D5" s="285" t="s">
        <v>7</v>
      </c>
      <c r="E5" s="472">
        <v>1</v>
      </c>
      <c r="F5" s="472">
        <v>2</v>
      </c>
      <c r="G5" s="472">
        <v>3</v>
      </c>
      <c r="H5" s="478">
        <v>4</v>
      </c>
    </row>
    <row r="6" spans="1:9" ht="18" customHeight="1" x14ac:dyDescent="0.25">
      <c r="A6" s="833" t="s">
        <v>43</v>
      </c>
      <c r="B6" s="828"/>
      <c r="C6" s="828"/>
      <c r="D6" s="753" t="s">
        <v>15</v>
      </c>
      <c r="E6" s="372">
        <v>0</v>
      </c>
      <c r="F6" s="373">
        <v>0</v>
      </c>
      <c r="G6" s="374">
        <v>0</v>
      </c>
      <c r="H6" s="375">
        <f>E6+F6+G6</f>
        <v>0</v>
      </c>
      <c r="I6" s="276">
        <f>III!D7</f>
        <v>0</v>
      </c>
    </row>
    <row r="7" spans="1:9" ht="28.5" customHeight="1" x14ac:dyDescent="0.25">
      <c r="A7" s="479" t="s">
        <v>500</v>
      </c>
      <c r="B7" s="827" t="s">
        <v>561</v>
      </c>
      <c r="C7" s="827"/>
      <c r="D7" s="753" t="s">
        <v>16</v>
      </c>
      <c r="E7" s="381">
        <v>0</v>
      </c>
      <c r="F7" s="382">
        <v>0</v>
      </c>
      <c r="G7" s="380">
        <v>0</v>
      </c>
      <c r="H7" s="377">
        <f>E7+F7+G7</f>
        <v>0</v>
      </c>
    </row>
    <row r="8" spans="1:9" ht="17.25" customHeight="1" x14ac:dyDescent="0.25">
      <c r="A8" s="833" t="s">
        <v>436</v>
      </c>
      <c r="B8" s="828"/>
      <c r="C8" s="828"/>
      <c r="D8" s="753" t="s">
        <v>18</v>
      </c>
      <c r="E8" s="473">
        <f>E9+E13+E14+E16+E17+E19+E20+E22</f>
        <v>0</v>
      </c>
      <c r="F8" s="470">
        <f>F11+F14+F16+F18+F19+F20+F21+F22</f>
        <v>0</v>
      </c>
      <c r="G8" s="471">
        <f>G13+G14+G16+G17+G18+G19+G20+G21+G22</f>
        <v>0</v>
      </c>
      <c r="H8" s="377">
        <f>E8+F8+G8</f>
        <v>0</v>
      </c>
    </row>
    <row r="9" spans="1:9" ht="18" customHeight="1" x14ac:dyDescent="0.25">
      <c r="A9" s="831" t="s">
        <v>541</v>
      </c>
      <c r="B9" s="827" t="s">
        <v>86</v>
      </c>
      <c r="C9" s="827"/>
      <c r="D9" s="753" t="s">
        <v>19</v>
      </c>
      <c r="E9" s="376">
        <v>0</v>
      </c>
      <c r="F9" s="439"/>
      <c r="G9" s="439"/>
      <c r="H9" s="377">
        <f>E9</f>
        <v>0</v>
      </c>
    </row>
    <row r="10" spans="1:9" ht="18" customHeight="1" x14ac:dyDescent="0.25">
      <c r="A10" s="831"/>
      <c r="B10" s="441" t="s">
        <v>541</v>
      </c>
      <c r="C10" s="480" t="s">
        <v>560</v>
      </c>
      <c r="D10" s="753" t="s">
        <v>205</v>
      </c>
      <c r="E10" s="376">
        <v>0</v>
      </c>
      <c r="F10" s="439"/>
      <c r="G10" s="439"/>
      <c r="H10" s="377">
        <f>E10</f>
        <v>0</v>
      </c>
    </row>
    <row r="11" spans="1:9" ht="18" customHeight="1" x14ac:dyDescent="0.25">
      <c r="A11" s="831"/>
      <c r="B11" s="827" t="s">
        <v>551</v>
      </c>
      <c r="C11" s="827"/>
      <c r="D11" s="753" t="s">
        <v>20</v>
      </c>
      <c r="E11" s="378"/>
      <c r="F11" s="379">
        <v>0</v>
      </c>
      <c r="G11" s="439"/>
      <c r="H11" s="377">
        <f>F11</f>
        <v>0</v>
      </c>
    </row>
    <row r="12" spans="1:9" ht="18" customHeight="1" x14ac:dyDescent="0.25">
      <c r="A12" s="831"/>
      <c r="B12" s="441" t="s">
        <v>541</v>
      </c>
      <c r="C12" s="480" t="s">
        <v>559</v>
      </c>
      <c r="D12" s="753" t="s">
        <v>206</v>
      </c>
      <c r="E12" s="378"/>
      <c r="F12" s="379">
        <v>0</v>
      </c>
      <c r="G12" s="439"/>
      <c r="H12" s="377">
        <f>F12</f>
        <v>0</v>
      </c>
    </row>
    <row r="13" spans="1:9" ht="18" customHeight="1" x14ac:dyDescent="0.25">
      <c r="A13" s="831"/>
      <c r="B13" s="827" t="s">
        <v>87</v>
      </c>
      <c r="C13" s="827"/>
      <c r="D13" s="753" t="s">
        <v>21</v>
      </c>
      <c r="E13" s="376">
        <v>0</v>
      </c>
      <c r="F13" s="439"/>
      <c r="G13" s="380">
        <v>0</v>
      </c>
      <c r="H13" s="377">
        <f>E13+G13</f>
        <v>0</v>
      </c>
    </row>
    <row r="14" spans="1:9" ht="18" customHeight="1" x14ac:dyDescent="0.25">
      <c r="A14" s="831"/>
      <c r="B14" s="827" t="s">
        <v>88</v>
      </c>
      <c r="C14" s="827"/>
      <c r="D14" s="753" t="s">
        <v>22</v>
      </c>
      <c r="E14" s="381">
        <v>0</v>
      </c>
      <c r="F14" s="382">
        <v>0</v>
      </c>
      <c r="G14" s="380">
        <v>0</v>
      </c>
      <c r="H14" s="377">
        <f>E14+F14+G14</f>
        <v>0</v>
      </c>
    </row>
    <row r="15" spans="1:9" ht="18" customHeight="1" x14ac:dyDescent="0.25">
      <c r="A15" s="831"/>
      <c r="B15" s="441" t="s">
        <v>541</v>
      </c>
      <c r="C15" s="480" t="s">
        <v>558</v>
      </c>
      <c r="D15" s="753" t="s">
        <v>34</v>
      </c>
      <c r="E15" s="381">
        <v>0</v>
      </c>
      <c r="F15" s="382">
        <v>0</v>
      </c>
      <c r="G15" s="380">
        <v>0</v>
      </c>
      <c r="H15" s="377">
        <f>E15+F15+G15</f>
        <v>0</v>
      </c>
    </row>
    <row r="16" spans="1:9" ht="18" customHeight="1" x14ac:dyDescent="0.25">
      <c r="A16" s="831"/>
      <c r="B16" s="827" t="s">
        <v>89</v>
      </c>
      <c r="C16" s="827"/>
      <c r="D16" s="753" t="s">
        <v>23</v>
      </c>
      <c r="E16" s="381">
        <v>0</v>
      </c>
      <c r="F16" s="382">
        <v>0</v>
      </c>
      <c r="G16" s="380">
        <v>0</v>
      </c>
      <c r="H16" s="377">
        <f>E16+F16+G16</f>
        <v>0</v>
      </c>
    </row>
    <row r="17" spans="1:9" ht="18" customHeight="1" x14ac:dyDescent="0.25">
      <c r="A17" s="831"/>
      <c r="B17" s="827" t="s">
        <v>645</v>
      </c>
      <c r="C17" s="827"/>
      <c r="D17" s="753" t="s">
        <v>24</v>
      </c>
      <c r="E17" s="381">
        <v>0</v>
      </c>
      <c r="F17" s="439"/>
      <c r="G17" s="380">
        <v>0</v>
      </c>
      <c r="H17" s="377">
        <f>E17+G17</f>
        <v>0</v>
      </c>
    </row>
    <row r="18" spans="1:9" ht="18" customHeight="1" x14ac:dyDescent="0.25">
      <c r="A18" s="831"/>
      <c r="B18" s="827" t="s">
        <v>552</v>
      </c>
      <c r="C18" s="827"/>
      <c r="D18" s="753" t="s">
        <v>25</v>
      </c>
      <c r="E18" s="378"/>
      <c r="F18" s="382">
        <v>0</v>
      </c>
      <c r="G18" s="380">
        <v>0</v>
      </c>
      <c r="H18" s="377">
        <f>F18+G18</f>
        <v>0</v>
      </c>
    </row>
    <row r="19" spans="1:9" ht="18" customHeight="1" x14ac:dyDescent="0.25">
      <c r="A19" s="831"/>
      <c r="B19" s="827" t="s">
        <v>553</v>
      </c>
      <c r="C19" s="827"/>
      <c r="D19" s="753" t="s">
        <v>26</v>
      </c>
      <c r="E19" s="381">
        <v>0</v>
      </c>
      <c r="F19" s="382">
        <v>0</v>
      </c>
      <c r="G19" s="380">
        <v>0</v>
      </c>
      <c r="H19" s="377">
        <f>E19+F19+G19</f>
        <v>0</v>
      </c>
    </row>
    <row r="20" spans="1:9" ht="18" customHeight="1" x14ac:dyDescent="0.25">
      <c r="A20" s="831"/>
      <c r="B20" s="827" t="s">
        <v>554</v>
      </c>
      <c r="C20" s="827"/>
      <c r="D20" s="753" t="s">
        <v>718</v>
      </c>
      <c r="E20" s="381">
        <v>0</v>
      </c>
      <c r="F20" s="382">
        <v>0</v>
      </c>
      <c r="G20" s="380">
        <v>0</v>
      </c>
      <c r="H20" s="377">
        <f>E20+F20+G20</f>
        <v>0</v>
      </c>
    </row>
    <row r="21" spans="1:9" ht="18" customHeight="1" x14ac:dyDescent="0.25">
      <c r="A21" s="831"/>
      <c r="B21" s="827" t="s">
        <v>562</v>
      </c>
      <c r="C21" s="827"/>
      <c r="D21" s="753" t="s">
        <v>27</v>
      </c>
      <c r="E21" s="378"/>
      <c r="F21" s="382">
        <v>0</v>
      </c>
      <c r="G21" s="380">
        <v>0</v>
      </c>
      <c r="H21" s="377">
        <f>F21+G21</f>
        <v>0</v>
      </c>
    </row>
    <row r="22" spans="1:9" ht="18" customHeight="1" x14ac:dyDescent="0.25">
      <c r="A22" s="831"/>
      <c r="B22" s="827" t="s">
        <v>555</v>
      </c>
      <c r="C22" s="827"/>
      <c r="D22" s="753" t="s">
        <v>28</v>
      </c>
      <c r="E22" s="381">
        <v>0</v>
      </c>
      <c r="F22" s="382">
        <v>0</v>
      </c>
      <c r="G22" s="380">
        <v>0</v>
      </c>
      <c r="H22" s="377">
        <f t="shared" ref="H22:H38" si="0">E22+F22+G22</f>
        <v>0</v>
      </c>
    </row>
    <row r="23" spans="1:9" ht="18" customHeight="1" x14ac:dyDescent="0.25">
      <c r="A23" s="831"/>
      <c r="B23" s="832" t="s">
        <v>541</v>
      </c>
      <c r="C23" s="480" t="s">
        <v>556</v>
      </c>
      <c r="D23" s="753" t="s">
        <v>563</v>
      </c>
      <c r="E23" s="381">
        <v>0</v>
      </c>
      <c r="F23" s="382">
        <v>0</v>
      </c>
      <c r="G23" s="380">
        <v>0</v>
      </c>
      <c r="H23" s="377">
        <f>E23+F23+G23</f>
        <v>0</v>
      </c>
    </row>
    <row r="24" spans="1:9" ht="18" customHeight="1" x14ac:dyDescent="0.25">
      <c r="A24" s="831"/>
      <c r="B24" s="832"/>
      <c r="C24" s="480" t="s">
        <v>646</v>
      </c>
      <c r="D24" s="753" t="s">
        <v>564</v>
      </c>
      <c r="E24" s="381">
        <v>0</v>
      </c>
      <c r="F24" s="382">
        <v>0</v>
      </c>
      <c r="G24" s="380">
        <v>0</v>
      </c>
      <c r="H24" s="377">
        <f>E24+F24+G24</f>
        <v>0</v>
      </c>
    </row>
    <row r="25" spans="1:9" ht="18" customHeight="1" x14ac:dyDescent="0.25">
      <c r="A25" s="831"/>
      <c r="B25" s="832"/>
      <c r="C25" s="480" t="s">
        <v>647</v>
      </c>
      <c r="D25" s="753" t="s">
        <v>565</v>
      </c>
      <c r="E25" s="381">
        <v>0</v>
      </c>
      <c r="F25" s="382">
        <v>0</v>
      </c>
      <c r="G25" s="380">
        <v>0</v>
      </c>
      <c r="H25" s="377">
        <f>E25+F25+G25</f>
        <v>0</v>
      </c>
    </row>
    <row r="26" spans="1:9" ht="18" customHeight="1" x14ac:dyDescent="0.25">
      <c r="A26" s="831"/>
      <c r="B26" s="832"/>
      <c r="C26" s="480" t="s">
        <v>557</v>
      </c>
      <c r="D26" s="753" t="s">
        <v>566</v>
      </c>
      <c r="E26" s="381">
        <v>0</v>
      </c>
      <c r="F26" s="382">
        <v>0</v>
      </c>
      <c r="G26" s="380">
        <v>0</v>
      </c>
      <c r="H26" s="377">
        <f>E26+F26+G26</f>
        <v>0</v>
      </c>
    </row>
    <row r="27" spans="1:9" ht="18" customHeight="1" x14ac:dyDescent="0.25">
      <c r="A27" s="834" t="s">
        <v>648</v>
      </c>
      <c r="B27" s="827"/>
      <c r="C27" s="827"/>
      <c r="D27" s="753" t="s">
        <v>30</v>
      </c>
      <c r="E27" s="381">
        <v>0</v>
      </c>
      <c r="F27" s="382">
        <v>0</v>
      </c>
      <c r="G27" s="380">
        <v>0</v>
      </c>
      <c r="H27" s="377">
        <f t="shared" si="0"/>
        <v>0</v>
      </c>
      <c r="I27" s="238">
        <f>I!R23</f>
        <v>0</v>
      </c>
    </row>
    <row r="28" spans="1:9" ht="18" customHeight="1" x14ac:dyDescent="0.25">
      <c r="A28" s="834" t="s">
        <v>437</v>
      </c>
      <c r="B28" s="827"/>
      <c r="C28" s="827"/>
      <c r="D28" s="753" t="s">
        <v>31</v>
      </c>
      <c r="E28" s="473">
        <f>E29+E30+E31+E32+E33+E35+E36+E37+E34</f>
        <v>0</v>
      </c>
      <c r="F28" s="470">
        <f>F29+F30+F31+F32+F33+F35+F36+F37+F34</f>
        <v>0</v>
      </c>
      <c r="G28" s="470">
        <f>G29+G30+G31+G32+G33+G35+G36+G37+G34</f>
        <v>0</v>
      </c>
      <c r="H28" s="377">
        <f>E28+F28+G28</f>
        <v>0</v>
      </c>
    </row>
    <row r="29" spans="1:9" ht="18" customHeight="1" x14ac:dyDescent="0.25">
      <c r="A29" s="831" t="s">
        <v>541</v>
      </c>
      <c r="B29" s="827" t="s">
        <v>567</v>
      </c>
      <c r="C29" s="827"/>
      <c r="D29" s="753" t="s">
        <v>447</v>
      </c>
      <c r="E29" s="381">
        <v>0</v>
      </c>
      <c r="F29" s="382">
        <v>0</v>
      </c>
      <c r="G29" s="380">
        <v>0</v>
      </c>
      <c r="H29" s="377">
        <f t="shared" si="0"/>
        <v>0</v>
      </c>
    </row>
    <row r="30" spans="1:9" ht="18" customHeight="1" x14ac:dyDescent="0.25">
      <c r="A30" s="831"/>
      <c r="B30" s="827" t="s">
        <v>568</v>
      </c>
      <c r="C30" s="827"/>
      <c r="D30" s="753" t="s">
        <v>448</v>
      </c>
      <c r="E30" s="381">
        <v>0</v>
      </c>
      <c r="F30" s="382">
        <v>0</v>
      </c>
      <c r="G30" s="380">
        <v>0</v>
      </c>
      <c r="H30" s="377">
        <f t="shared" si="0"/>
        <v>0</v>
      </c>
    </row>
    <row r="31" spans="1:9" ht="18" customHeight="1" x14ac:dyDescent="0.25">
      <c r="A31" s="831"/>
      <c r="B31" s="827" t="s">
        <v>569</v>
      </c>
      <c r="C31" s="827"/>
      <c r="D31" s="753" t="s">
        <v>449</v>
      </c>
      <c r="E31" s="381">
        <v>0</v>
      </c>
      <c r="F31" s="382">
        <v>0</v>
      </c>
      <c r="G31" s="380">
        <v>0</v>
      </c>
      <c r="H31" s="377">
        <f t="shared" si="0"/>
        <v>0</v>
      </c>
    </row>
    <row r="32" spans="1:9" ht="18" customHeight="1" x14ac:dyDescent="0.25">
      <c r="A32" s="831"/>
      <c r="B32" s="827" t="s">
        <v>571</v>
      </c>
      <c r="C32" s="827"/>
      <c r="D32" s="753" t="s">
        <v>450</v>
      </c>
      <c r="E32" s="381">
        <v>0</v>
      </c>
      <c r="F32" s="382">
        <v>0</v>
      </c>
      <c r="G32" s="380">
        <v>0</v>
      </c>
      <c r="H32" s="377">
        <f t="shared" si="0"/>
        <v>0</v>
      </c>
    </row>
    <row r="33" spans="1:8" ht="18" customHeight="1" x14ac:dyDescent="0.25">
      <c r="A33" s="831"/>
      <c r="B33" s="827" t="s">
        <v>570</v>
      </c>
      <c r="C33" s="827"/>
      <c r="D33" s="753" t="s">
        <v>451</v>
      </c>
      <c r="E33" s="381">
        <v>0</v>
      </c>
      <c r="F33" s="382">
        <v>0</v>
      </c>
      <c r="G33" s="380">
        <v>0</v>
      </c>
      <c r="H33" s="377">
        <f t="shared" si="0"/>
        <v>0</v>
      </c>
    </row>
    <row r="34" spans="1:8" ht="18" customHeight="1" x14ac:dyDescent="0.25">
      <c r="A34" s="831"/>
      <c r="B34" s="828" t="s">
        <v>572</v>
      </c>
      <c r="C34" s="828"/>
      <c r="D34" s="753" t="s">
        <v>452</v>
      </c>
      <c r="E34" s="474">
        <v>0</v>
      </c>
      <c r="F34" s="380">
        <v>0</v>
      </c>
      <c r="G34" s="380">
        <v>0</v>
      </c>
      <c r="H34" s="383">
        <f t="shared" si="0"/>
        <v>0</v>
      </c>
    </row>
    <row r="35" spans="1:8" ht="18" customHeight="1" x14ac:dyDescent="0.25">
      <c r="A35" s="831"/>
      <c r="B35" s="828" t="s">
        <v>573</v>
      </c>
      <c r="C35" s="828"/>
      <c r="D35" s="753" t="s">
        <v>453</v>
      </c>
      <c r="E35" s="474">
        <v>0</v>
      </c>
      <c r="F35" s="380">
        <v>0</v>
      </c>
      <c r="G35" s="380">
        <v>0</v>
      </c>
      <c r="H35" s="383">
        <f>E35+F35+G35</f>
        <v>0</v>
      </c>
    </row>
    <row r="36" spans="1:8" ht="26.45" customHeight="1" x14ac:dyDescent="0.25">
      <c r="A36" s="831"/>
      <c r="B36" s="827" t="s">
        <v>574</v>
      </c>
      <c r="C36" s="827"/>
      <c r="D36" s="753" t="s">
        <v>454</v>
      </c>
      <c r="E36" s="474">
        <v>0</v>
      </c>
      <c r="F36" s="380">
        <v>0</v>
      </c>
      <c r="G36" s="380">
        <v>0</v>
      </c>
      <c r="H36" s="383">
        <f>E36+F36+G36</f>
        <v>0</v>
      </c>
    </row>
    <row r="37" spans="1:8" ht="18" customHeight="1" x14ac:dyDescent="0.25">
      <c r="A37" s="831"/>
      <c r="B37" s="827" t="s">
        <v>90</v>
      </c>
      <c r="C37" s="827"/>
      <c r="D37" s="753" t="s">
        <v>468</v>
      </c>
      <c r="E37" s="381">
        <v>0</v>
      </c>
      <c r="F37" s="382">
        <v>0</v>
      </c>
      <c r="G37" s="380">
        <v>0</v>
      </c>
      <c r="H37" s="377">
        <f t="shared" si="0"/>
        <v>0</v>
      </c>
    </row>
    <row r="38" spans="1:8" ht="18" customHeight="1" thickBot="1" x14ac:dyDescent="0.3">
      <c r="A38" s="829" t="s">
        <v>575</v>
      </c>
      <c r="B38" s="830"/>
      <c r="C38" s="830"/>
      <c r="D38" s="754" t="s">
        <v>42</v>
      </c>
      <c r="E38" s="475">
        <f>E6+E8+E27+E28</f>
        <v>0</v>
      </c>
      <c r="F38" s="476">
        <f>F6+F8+F27+F28</f>
        <v>0</v>
      </c>
      <c r="G38" s="476">
        <f>G6+G8+G27+G28</f>
        <v>0</v>
      </c>
      <c r="H38" s="477">
        <f t="shared" si="0"/>
        <v>0</v>
      </c>
    </row>
  </sheetData>
  <sheetProtection algorithmName="SHA-512" hashValue="mVOxwDoFBDfv2zRS5NoMyVrykNXwyE2GiU9qAacX/qpsmBz1DcBWPa6HBOWlftmqAZyVB9bDAFBXkK9zpmL3/g==" saltValue="QIRzB3xOMut4uXcS7LuerQ==" spinCount="100000" sheet="1" selectLockedCells="1"/>
  <mergeCells count="37">
    <mergeCell ref="A3:C4"/>
    <mergeCell ref="A1:H1"/>
    <mergeCell ref="D3:D4"/>
    <mergeCell ref="H3:H4"/>
    <mergeCell ref="E3:E4"/>
    <mergeCell ref="F3:F4"/>
    <mergeCell ref="G3:G4"/>
    <mergeCell ref="A8:C8"/>
    <mergeCell ref="A6:C6"/>
    <mergeCell ref="A5:C5"/>
    <mergeCell ref="A28:C28"/>
    <mergeCell ref="A27:C27"/>
    <mergeCell ref="A38:C38"/>
    <mergeCell ref="B7:C7"/>
    <mergeCell ref="A9:A26"/>
    <mergeCell ref="B22:C22"/>
    <mergeCell ref="B21:C21"/>
    <mergeCell ref="B11:C11"/>
    <mergeCell ref="B9:C9"/>
    <mergeCell ref="B23:B26"/>
    <mergeCell ref="B37:C37"/>
    <mergeCell ref="B32:C32"/>
    <mergeCell ref="B31:C31"/>
    <mergeCell ref="B30:C30"/>
    <mergeCell ref="B29:C29"/>
    <mergeCell ref="B20:C20"/>
    <mergeCell ref="B19:C19"/>
    <mergeCell ref="A29:A37"/>
    <mergeCell ref="B36:C36"/>
    <mergeCell ref="B35:C35"/>
    <mergeCell ref="B34:C34"/>
    <mergeCell ref="B33:C33"/>
    <mergeCell ref="B13:C13"/>
    <mergeCell ref="B18:C18"/>
    <mergeCell ref="B17:C17"/>
    <mergeCell ref="B16:C16"/>
    <mergeCell ref="B14:C14"/>
  </mergeCells>
  <conditionalFormatting sqref="E6">
    <cfRule type="cellIs" dxfId="533" priority="14" operator="lessThan">
      <formula>$E$7</formula>
    </cfRule>
  </conditionalFormatting>
  <conditionalFormatting sqref="E6:E7">
    <cfRule type="containsBlanks" dxfId="532" priority="12" stopIfTrue="1">
      <formula>LEN(TRIM(E6))=0</formula>
    </cfRule>
    <cfRule type="cellIs" dxfId="531" priority="13" stopIfTrue="1" operator="lessThan">
      <formula>0</formula>
    </cfRule>
  </conditionalFormatting>
  <conditionalFormatting sqref="E8">
    <cfRule type="cellIs" dxfId="530" priority="107" operator="lessThan">
      <formula>$E$9+$E$13+$E$14+$E$16+$E$17+$E$18+$E$19+$E$20+$E$21+$E$22</formula>
    </cfRule>
  </conditionalFormatting>
  <conditionalFormatting sqref="E9">
    <cfRule type="cellIs" dxfId="529" priority="9" stopIfTrue="1" operator="lessThan">
      <formula>$E$10</formula>
    </cfRule>
  </conditionalFormatting>
  <conditionalFormatting sqref="E9:E10">
    <cfRule type="containsBlanks" dxfId="528" priority="10" stopIfTrue="1">
      <formula>LEN(TRIM(E9))=0</formula>
    </cfRule>
    <cfRule type="cellIs" dxfId="527" priority="11" stopIfTrue="1" operator="lessThan">
      <formula>0</formula>
    </cfRule>
  </conditionalFormatting>
  <conditionalFormatting sqref="E13:E17">
    <cfRule type="containsBlanks" dxfId="526" priority="6" stopIfTrue="1">
      <formula>LEN(TRIM(E13))=0</formula>
    </cfRule>
    <cfRule type="cellIs" dxfId="525" priority="7" stopIfTrue="1" operator="lessThan">
      <formula>0</formula>
    </cfRule>
  </conditionalFormatting>
  <conditionalFormatting sqref="E14">
    <cfRule type="cellIs" dxfId="524" priority="8" operator="lessThan">
      <formula>$E$15</formula>
    </cfRule>
  </conditionalFormatting>
  <conditionalFormatting sqref="E22">
    <cfRule type="cellIs" dxfId="523" priority="3" stopIfTrue="1" operator="lessThan">
      <formula>$E$23+$E$24+$E$25+$E$26</formula>
    </cfRule>
  </conditionalFormatting>
  <conditionalFormatting sqref="E22:E26">
    <cfRule type="containsBlanks" dxfId="522" priority="4" stopIfTrue="1">
      <formula>LEN(TRIM(E22))=0</formula>
    </cfRule>
    <cfRule type="cellIs" dxfId="521" priority="5" stopIfTrue="1" operator="lessThan">
      <formula>0</formula>
    </cfRule>
  </conditionalFormatting>
  <conditionalFormatting sqref="E28">
    <cfRule type="cellIs" dxfId="520" priority="566" operator="lessThan">
      <formula>$E$29+$E$30+$E$31+$E$32+$E$33+$E$35+$E$36+$E$37</formula>
    </cfRule>
  </conditionalFormatting>
  <conditionalFormatting sqref="E29:E33">
    <cfRule type="containsBlanks" dxfId="519" priority="1" stopIfTrue="1">
      <formula>LEN(TRIM(E29))=0</formula>
    </cfRule>
  </conditionalFormatting>
  <conditionalFormatting sqref="E27:H38">
    <cfRule type="cellIs" dxfId="518" priority="2" stopIfTrue="1" operator="lessThan">
      <formula>0</formula>
    </cfRule>
  </conditionalFormatting>
  <conditionalFormatting sqref="F6">
    <cfRule type="cellIs" dxfId="517" priority="98" operator="lessThan">
      <formula>$F$7</formula>
    </cfRule>
  </conditionalFormatting>
  <conditionalFormatting sqref="F8">
    <cfRule type="cellIs" dxfId="516" priority="106" operator="lessThan">
      <formula>$F$11+$F$14+$F$16+$F$17+$F$18+$F$19+$F$20+$F$21+$F$22</formula>
    </cfRule>
  </conditionalFormatting>
  <conditionalFormatting sqref="F11">
    <cfRule type="cellIs" dxfId="515" priority="94" operator="lessThan">
      <formula>$F$12</formula>
    </cfRule>
  </conditionalFormatting>
  <conditionalFormatting sqref="F14">
    <cfRule type="cellIs" dxfId="514" priority="95" operator="lessThan">
      <formula>$F$15</formula>
    </cfRule>
    <cfRule type="cellIs" dxfId="513" priority="70" stopIfTrue="1" operator="lessThan">
      <formula>$F$15</formula>
    </cfRule>
  </conditionalFormatting>
  <conditionalFormatting sqref="F22">
    <cfRule type="cellIs" dxfId="512" priority="18" stopIfTrue="1" operator="lessThan">
      <formula>$F$23+$F$24+$F$25+$F$26</formula>
    </cfRule>
  </conditionalFormatting>
  <conditionalFormatting sqref="F28">
    <cfRule type="cellIs" dxfId="511" priority="571" stopIfTrue="1" operator="lessThan">
      <formula>$F$29+$F$30+$F$31+$F$32+$F$33+$F$35+$F$36+$F$37</formula>
    </cfRule>
  </conditionalFormatting>
  <conditionalFormatting sqref="F6:G7 F14:H16 F18:H26 E8:G8 H8:H13 F11:F12 G13 G17:H17 E19:E20">
    <cfRule type="cellIs" dxfId="510" priority="24" stopIfTrue="1" operator="lessThan">
      <formula>0</formula>
    </cfRule>
  </conditionalFormatting>
  <conditionalFormatting sqref="F9:G10 E11:E12 F13">
    <cfRule type="notContainsBlanks" dxfId="509" priority="110">
      <formula>LEN(TRIM(E9))&gt;0</formula>
    </cfRule>
  </conditionalFormatting>
  <conditionalFormatting sqref="G6">
    <cfRule type="cellIs" dxfId="508" priority="22" stopIfTrue="1" operator="lessThan">
      <formula>$G$7</formula>
    </cfRule>
  </conditionalFormatting>
  <conditionalFormatting sqref="G14">
    <cfRule type="cellIs" dxfId="507" priority="20" stopIfTrue="1" operator="lessThan">
      <formula>$G$15</formula>
    </cfRule>
  </conditionalFormatting>
  <conditionalFormatting sqref="G22">
    <cfRule type="cellIs" dxfId="506" priority="17" stopIfTrue="1" operator="lessThan">
      <formula>$G$23+$G$24+$G$25+$G$26</formula>
    </cfRule>
  </conditionalFormatting>
  <conditionalFormatting sqref="G28">
    <cfRule type="cellIs" dxfId="505" priority="572" stopIfTrue="1" operator="lessThan">
      <formula>$G$29+$G$30+$G$31+$G$32+$G$33+$G$35+$G$36+$G$37</formula>
    </cfRule>
  </conditionalFormatting>
  <conditionalFormatting sqref="H6">
    <cfRule type="cellIs" dxfId="504" priority="69" stopIfTrue="1" operator="lessThan">
      <formula>$E$6+$F$6</formula>
    </cfRule>
    <cfRule type="cellIs" dxfId="503" priority="76" stopIfTrue="1" operator="lessThan">
      <formula>$H$7</formula>
    </cfRule>
  </conditionalFormatting>
  <conditionalFormatting sqref="H7">
    <cfRule type="cellIs" dxfId="502" priority="68" stopIfTrue="1" operator="lessThan">
      <formula>$E$7+$F$7</formula>
    </cfRule>
  </conditionalFormatting>
  <conditionalFormatting sqref="H8">
    <cfRule type="cellIs" dxfId="501" priority="67" stopIfTrue="1" operator="lessThan">
      <formula>$E$8+$F$8</formula>
    </cfRule>
    <cfRule type="cellIs" dxfId="500" priority="75" stopIfTrue="1" operator="lessThan">
      <formula>$H$9</formula>
    </cfRule>
  </conditionalFormatting>
  <conditionalFormatting sqref="H8:H9">
    <cfRule type="cellIs" dxfId="499" priority="73" stopIfTrue="1" operator="lessThan">
      <formula>$H$10</formula>
    </cfRule>
  </conditionalFormatting>
  <conditionalFormatting sqref="H9">
    <cfRule type="cellIs" dxfId="498" priority="66" stopIfTrue="1" operator="lessThan">
      <formula>$E$9</formula>
    </cfRule>
  </conditionalFormatting>
  <conditionalFormatting sqref="H10">
    <cfRule type="cellIs" dxfId="497" priority="65" stopIfTrue="1" operator="lessThan">
      <formula>$E$10</formula>
    </cfRule>
  </conditionalFormatting>
  <conditionalFormatting sqref="H11">
    <cfRule type="cellIs" dxfId="496" priority="72" stopIfTrue="1" operator="lessThan">
      <formula>$H$12</formula>
    </cfRule>
    <cfRule type="cellIs" dxfId="495" priority="64" stopIfTrue="1" operator="lessThan">
      <formula>$F$11</formula>
    </cfRule>
  </conditionalFormatting>
  <conditionalFormatting sqref="H12">
    <cfRule type="cellIs" dxfId="494" priority="63" stopIfTrue="1" operator="lessThan">
      <formula>$F$12</formula>
    </cfRule>
  </conditionalFormatting>
  <conditionalFormatting sqref="H13">
    <cfRule type="cellIs" dxfId="493" priority="62" stopIfTrue="1" operator="lessThan">
      <formula>$E$13</formula>
    </cfRule>
  </conditionalFormatting>
  <conditionalFormatting sqref="H14">
    <cfRule type="cellIs" dxfId="492" priority="61" stopIfTrue="1" operator="lessThan">
      <formula>$E$14+$F$14</formula>
    </cfRule>
    <cfRule type="cellIs" dxfId="491" priority="71" stopIfTrue="1" operator="lessThan">
      <formula>$H$15</formula>
    </cfRule>
  </conditionalFormatting>
  <conditionalFormatting sqref="H15">
    <cfRule type="cellIs" dxfId="490" priority="60" stopIfTrue="1" operator="lessThan">
      <formula>$E$15+$F$15</formula>
    </cfRule>
  </conditionalFormatting>
  <conditionalFormatting sqref="H16">
    <cfRule type="cellIs" dxfId="489" priority="59" stopIfTrue="1" operator="lessThan">
      <formula>$E$16+$F$16</formula>
    </cfRule>
  </conditionalFormatting>
  <conditionalFormatting sqref="H17">
    <cfRule type="cellIs" dxfId="488" priority="58" stopIfTrue="1" operator="lessThan">
      <formula>$E$17</formula>
    </cfRule>
  </conditionalFormatting>
  <conditionalFormatting sqref="H18">
    <cfRule type="cellIs" dxfId="487" priority="57" stopIfTrue="1" operator="lessThan">
      <formula>$F$18</formula>
    </cfRule>
  </conditionalFormatting>
  <conditionalFormatting sqref="H19">
    <cfRule type="cellIs" dxfId="486" priority="56" stopIfTrue="1" operator="lessThan">
      <formula>$E$19+$F$19</formula>
    </cfRule>
  </conditionalFormatting>
  <conditionalFormatting sqref="H20">
    <cfRule type="cellIs" dxfId="485" priority="55" stopIfTrue="1" operator="lessThan">
      <formula>$E$20+$F$20</formula>
    </cfRule>
  </conditionalFormatting>
  <conditionalFormatting sqref="H21">
    <cfRule type="cellIs" dxfId="484" priority="54" stopIfTrue="1" operator="lessThan">
      <formula>$F$21</formula>
    </cfRule>
  </conditionalFormatting>
  <conditionalFormatting sqref="H22">
    <cfRule type="cellIs" dxfId="483" priority="53" stopIfTrue="1" operator="lessThan">
      <formula>$E$22+$F$22</formula>
    </cfRule>
  </conditionalFormatting>
  <conditionalFormatting sqref="H27">
    <cfRule type="cellIs" dxfId="482" priority="52" stopIfTrue="1" operator="lessThan">
      <formula>$E$27+$F$27</formula>
    </cfRule>
  </conditionalFormatting>
  <conditionalFormatting sqref="H28">
    <cfRule type="cellIs" dxfId="481" priority="51" stopIfTrue="1" operator="lessThan">
      <formula>$E$28+$F$28</formula>
    </cfRule>
  </conditionalFormatting>
  <conditionalFormatting sqref="H29">
    <cfRule type="cellIs" dxfId="480" priority="50" stopIfTrue="1" operator="lessThan">
      <formula>$E$29+$F$29</formula>
    </cfRule>
  </conditionalFormatting>
  <conditionalFormatting sqref="H30">
    <cfRule type="cellIs" dxfId="479" priority="49" stopIfTrue="1" operator="lessThan">
      <formula>$E$30+$F$30</formula>
    </cfRule>
  </conditionalFormatting>
  <conditionalFormatting sqref="H31">
    <cfRule type="cellIs" dxfId="478" priority="48" stopIfTrue="1" operator="lessThan">
      <formula>$E$31+$F$31</formula>
    </cfRule>
  </conditionalFormatting>
  <conditionalFormatting sqref="H32">
    <cfRule type="cellIs" dxfId="477" priority="47" stopIfTrue="1" operator="lessThan">
      <formula>$E$32+$F$32</formula>
    </cfRule>
  </conditionalFormatting>
  <conditionalFormatting sqref="H33">
    <cfRule type="cellIs" dxfId="476" priority="46" stopIfTrue="1" operator="lessThan">
      <formula>$E$33+$F$33</formula>
    </cfRule>
  </conditionalFormatting>
  <conditionalFormatting sqref="H37">
    <cfRule type="cellIs" dxfId="475" priority="41" stopIfTrue="1" operator="lessThan">
      <formula>$E$37+$F$37</formula>
    </cfRule>
  </conditionalFormatting>
  <pageMargins left="0.70866141732283472" right="0.70866141732283472" top="0.74803149606299213" bottom="0.74803149606299213" header="0.31496062992125984" footer="0.31496062992125984"/>
  <pageSetup paperSize="9" scale="7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6"/>
    <pageSetUpPr fitToPage="1"/>
  </sheetPr>
  <dimension ref="A1:Q60"/>
  <sheetViews>
    <sheetView zoomScale="69" zoomScaleNormal="100" workbookViewId="0">
      <selection activeCell="H42" sqref="H42"/>
    </sheetView>
  </sheetViews>
  <sheetFormatPr defaultColWidth="9.140625" defaultRowHeight="12.75" x14ac:dyDescent="0.2"/>
  <cols>
    <col min="1" max="1" width="9.140625" style="205"/>
    <col min="2" max="2" width="11" style="205" customWidth="1"/>
    <col min="3" max="3" width="35.5703125" style="205" customWidth="1"/>
    <col min="4" max="4" width="9.140625" style="210" customWidth="1"/>
    <col min="5" max="5" width="12.28515625" style="205" customWidth="1"/>
    <col min="6" max="6" width="11.7109375" style="205" customWidth="1"/>
    <col min="7" max="7" width="11.42578125" style="205" customWidth="1"/>
    <col min="8" max="8" width="12.5703125" style="205" customWidth="1"/>
    <col min="9" max="9" width="12.28515625" style="205" customWidth="1"/>
    <col min="10" max="11" width="8.85546875" style="340" hidden="1" customWidth="1"/>
    <col min="12" max="12" width="6.85546875" style="340" hidden="1" customWidth="1"/>
    <col min="13" max="13" width="10.28515625" style="340" hidden="1" customWidth="1"/>
    <col min="14" max="14" width="9.5703125" style="205" hidden="1" customWidth="1"/>
    <col min="15" max="15" width="11.42578125" style="205" hidden="1" customWidth="1"/>
    <col min="16" max="16384" width="9.140625" style="205"/>
  </cols>
  <sheetData>
    <row r="1" spans="1:17" ht="106.5" customHeight="1" thickBot="1" x14ac:dyDescent="0.25">
      <c r="A1" s="854" t="s">
        <v>535</v>
      </c>
      <c r="B1" s="854"/>
      <c r="C1" s="854"/>
      <c r="D1" s="854"/>
      <c r="E1" s="854"/>
      <c r="F1" s="854"/>
      <c r="G1" s="854"/>
      <c r="H1" s="854"/>
      <c r="I1" s="854"/>
      <c r="J1" s="338"/>
      <c r="K1" s="338"/>
      <c r="L1" s="338"/>
      <c r="M1" s="338"/>
    </row>
    <row r="2" spans="1:17" ht="106.5" hidden="1" customHeight="1" thickBot="1" x14ac:dyDescent="0.25">
      <c r="C2" s="851" t="s">
        <v>429</v>
      </c>
      <c r="D2" s="851"/>
      <c r="E2" s="851"/>
      <c r="F2" s="851"/>
      <c r="G2" s="851"/>
      <c r="H2" s="851"/>
      <c r="I2" s="851"/>
      <c r="J2" s="338"/>
      <c r="K2" s="338"/>
      <c r="L2" s="338"/>
      <c r="M2" s="338"/>
    </row>
    <row r="3" spans="1:17" ht="36" customHeight="1" x14ac:dyDescent="0.2">
      <c r="A3" s="852" t="s">
        <v>45</v>
      </c>
      <c r="B3" s="853"/>
      <c r="C3" s="853"/>
      <c r="D3" s="855" t="s">
        <v>521</v>
      </c>
      <c r="E3" s="853" t="s">
        <v>46</v>
      </c>
      <c r="F3" s="853"/>
      <c r="G3" s="853"/>
      <c r="H3" s="853" t="s">
        <v>594</v>
      </c>
      <c r="I3" s="857" t="s">
        <v>595</v>
      </c>
      <c r="J3" s="338"/>
      <c r="K3" s="338"/>
      <c r="L3" s="338"/>
      <c r="M3" s="338"/>
    </row>
    <row r="4" spans="1:17" ht="19.5" customHeight="1" x14ac:dyDescent="0.2">
      <c r="A4" s="849"/>
      <c r="B4" s="850"/>
      <c r="C4" s="850"/>
      <c r="D4" s="856"/>
      <c r="E4" s="850" t="s">
        <v>47</v>
      </c>
      <c r="F4" s="481" t="s">
        <v>4</v>
      </c>
      <c r="G4" s="850" t="s">
        <v>73</v>
      </c>
      <c r="H4" s="850"/>
      <c r="I4" s="858"/>
      <c r="J4" s="338"/>
      <c r="K4" s="338"/>
      <c r="L4" s="338"/>
      <c r="M4" s="338"/>
    </row>
    <row r="5" spans="1:17" ht="15" customHeight="1" x14ac:dyDescent="0.2">
      <c r="A5" s="849"/>
      <c r="B5" s="850"/>
      <c r="C5" s="850"/>
      <c r="D5" s="856"/>
      <c r="E5" s="850"/>
      <c r="F5" s="481" t="s">
        <v>48</v>
      </c>
      <c r="G5" s="850"/>
      <c r="H5" s="850"/>
      <c r="I5" s="858"/>
      <c r="J5" s="338"/>
      <c r="K5" s="338"/>
      <c r="L5" s="338"/>
      <c r="M5" s="338"/>
    </row>
    <row r="6" spans="1:17" ht="14.45" customHeight="1" thickBot="1" x14ac:dyDescent="0.25">
      <c r="A6" s="849" t="s">
        <v>6</v>
      </c>
      <c r="B6" s="850"/>
      <c r="C6" s="850"/>
      <c r="D6" s="482" t="s">
        <v>7</v>
      </c>
      <c r="E6" s="216">
        <v>1</v>
      </c>
      <c r="F6" s="216">
        <v>2</v>
      </c>
      <c r="G6" s="216">
        <v>3</v>
      </c>
      <c r="H6" s="216">
        <v>4</v>
      </c>
      <c r="I6" s="438">
        <v>5</v>
      </c>
      <c r="J6" s="338"/>
      <c r="K6" s="338"/>
      <c r="L6" s="338"/>
      <c r="M6" s="338"/>
      <c r="N6" s="278" t="s">
        <v>439</v>
      </c>
      <c r="O6" s="268" t="s">
        <v>440</v>
      </c>
    </row>
    <row r="7" spans="1:17" ht="15" x14ac:dyDescent="0.2">
      <c r="A7" s="844" t="s">
        <v>49</v>
      </c>
      <c r="B7" s="845"/>
      <c r="C7" s="845"/>
      <c r="D7" s="759" t="s">
        <v>15</v>
      </c>
      <c r="E7" s="485">
        <v>0</v>
      </c>
      <c r="F7" s="396">
        <v>0</v>
      </c>
      <c r="G7" s="396">
        <v>0</v>
      </c>
      <c r="H7" s="396">
        <v>0</v>
      </c>
      <c r="I7" s="486">
        <v>0</v>
      </c>
      <c r="J7" s="339">
        <f>IF(E7=0,0,0.01)</f>
        <v>0</v>
      </c>
      <c r="K7" s="339">
        <f>IF(G7=0,0,0.01)</f>
        <v>0</v>
      </c>
      <c r="L7" s="339">
        <f>IF(H7=0,0,0.01)</f>
        <v>0</v>
      </c>
      <c r="M7" s="339">
        <f>IF(I7=0,0,0.01)</f>
        <v>0</v>
      </c>
      <c r="N7" s="267">
        <f>IF(G7&gt;0,ABS((E7-G7)/G7*100),IF(E7&gt;0,ABS((G7-E7)/E7*100),0))</f>
        <v>0</v>
      </c>
      <c r="O7" s="267">
        <f>IF(I7&gt;0,ABS((H7-I7)/I7*100),IF(H7&gt;0,ABS((I7-H7)/H7*100),0))</f>
        <v>0</v>
      </c>
      <c r="Q7" s="279"/>
    </row>
    <row r="8" spans="1:17" ht="15" x14ac:dyDescent="0.2">
      <c r="A8" s="844" t="s">
        <v>50</v>
      </c>
      <c r="B8" s="845"/>
      <c r="C8" s="845"/>
      <c r="D8" s="759" t="s">
        <v>18</v>
      </c>
      <c r="E8" s="384">
        <v>0</v>
      </c>
      <c r="F8" s="385">
        <v>0</v>
      </c>
      <c r="G8" s="385">
        <v>0</v>
      </c>
      <c r="H8" s="385">
        <v>0</v>
      </c>
      <c r="I8" s="386">
        <v>0</v>
      </c>
      <c r="J8" s="339">
        <f t="shared" ref="J8:J56" si="0">IF(E8=0,0,0.01)</f>
        <v>0</v>
      </c>
      <c r="K8" s="339">
        <f t="shared" ref="K8:K56" si="1">IF(G8=0,0,0.01)</f>
        <v>0</v>
      </c>
      <c r="L8" s="339">
        <f t="shared" ref="L8:L56" si="2">IF(H8=0,0,0.01)</f>
        <v>0</v>
      </c>
      <c r="M8" s="339">
        <f t="shared" ref="M8:M56" si="3">IF(I8=0,0,0.01)</f>
        <v>0</v>
      </c>
      <c r="N8" s="267">
        <f t="shared" ref="N8:N42" si="4">IF(G8&gt;0,ABS((E8-G8)/G8*100),IF(E8&gt;0,ABS((G8-E8)/E8*100),0))</f>
        <v>0</v>
      </c>
      <c r="O8" s="267">
        <f t="shared" ref="O8:O56" si="5">IF(I8&gt;0,ABS((H8-I8)/I8*100),IF(H8&gt;0,ABS((I8-H8)/H8*100),0))</f>
        <v>0</v>
      </c>
      <c r="Q8" s="279"/>
    </row>
    <row r="9" spans="1:17" ht="15" x14ac:dyDescent="0.2">
      <c r="A9" s="844" t="s">
        <v>51</v>
      </c>
      <c r="B9" s="845"/>
      <c r="C9" s="845"/>
      <c r="D9" s="759" t="s">
        <v>27</v>
      </c>
      <c r="E9" s="384">
        <v>0</v>
      </c>
      <c r="F9" s="385">
        <v>0</v>
      </c>
      <c r="G9" s="385">
        <v>0</v>
      </c>
      <c r="H9" s="385">
        <v>0</v>
      </c>
      <c r="I9" s="386">
        <v>0</v>
      </c>
      <c r="J9" s="339">
        <f t="shared" si="0"/>
        <v>0</v>
      </c>
      <c r="K9" s="339">
        <f t="shared" si="1"/>
        <v>0</v>
      </c>
      <c r="L9" s="339">
        <f t="shared" si="2"/>
        <v>0</v>
      </c>
      <c r="M9" s="339">
        <f t="shared" si="3"/>
        <v>0</v>
      </c>
      <c r="N9" s="267">
        <f t="shared" si="4"/>
        <v>0</v>
      </c>
      <c r="O9" s="267">
        <f t="shared" si="5"/>
        <v>0</v>
      </c>
      <c r="Q9" s="279"/>
    </row>
    <row r="10" spans="1:17" ht="15" x14ac:dyDescent="0.2">
      <c r="A10" s="844" t="s">
        <v>52</v>
      </c>
      <c r="B10" s="845"/>
      <c r="C10" s="845"/>
      <c r="D10" s="759" t="s">
        <v>30</v>
      </c>
      <c r="E10" s="384">
        <v>0</v>
      </c>
      <c r="F10" s="385">
        <v>0</v>
      </c>
      <c r="G10" s="385">
        <v>0</v>
      </c>
      <c r="H10" s="385">
        <v>0</v>
      </c>
      <c r="I10" s="386">
        <v>0</v>
      </c>
      <c r="J10" s="339">
        <f t="shared" si="0"/>
        <v>0</v>
      </c>
      <c r="K10" s="339">
        <f t="shared" si="1"/>
        <v>0</v>
      </c>
      <c r="L10" s="339">
        <f t="shared" si="2"/>
        <v>0</v>
      </c>
      <c r="M10" s="339">
        <f t="shared" si="3"/>
        <v>0</v>
      </c>
      <c r="N10" s="267">
        <f t="shared" si="4"/>
        <v>0</v>
      </c>
      <c r="O10" s="267">
        <f t="shared" si="5"/>
        <v>0</v>
      </c>
      <c r="Q10" s="279"/>
    </row>
    <row r="11" spans="1:17" ht="15" x14ac:dyDescent="0.2">
      <c r="A11" s="844" t="s">
        <v>53</v>
      </c>
      <c r="B11" s="845"/>
      <c r="C11" s="845"/>
      <c r="D11" s="759" t="s">
        <v>31</v>
      </c>
      <c r="E11" s="384">
        <v>0</v>
      </c>
      <c r="F11" s="385">
        <v>0</v>
      </c>
      <c r="G11" s="385">
        <v>0</v>
      </c>
      <c r="H11" s="385">
        <v>0</v>
      </c>
      <c r="I11" s="386">
        <v>0</v>
      </c>
      <c r="J11" s="339">
        <f t="shared" si="0"/>
        <v>0</v>
      </c>
      <c r="K11" s="339">
        <f t="shared" si="1"/>
        <v>0</v>
      </c>
      <c r="L11" s="339">
        <f t="shared" si="2"/>
        <v>0</v>
      </c>
      <c r="M11" s="339">
        <f t="shared" si="3"/>
        <v>0</v>
      </c>
      <c r="N11" s="267">
        <f t="shared" si="4"/>
        <v>0</v>
      </c>
      <c r="O11" s="267">
        <f t="shared" si="5"/>
        <v>0</v>
      </c>
      <c r="Q11" s="279"/>
    </row>
    <row r="12" spans="1:17" ht="15" x14ac:dyDescent="0.2">
      <c r="A12" s="844" t="s">
        <v>463</v>
      </c>
      <c r="B12" s="845"/>
      <c r="C12" s="845"/>
      <c r="D12" s="759" t="s">
        <v>42</v>
      </c>
      <c r="E12" s="384">
        <v>0</v>
      </c>
      <c r="F12" s="385">
        <v>0</v>
      </c>
      <c r="G12" s="385">
        <v>0</v>
      </c>
      <c r="H12" s="385">
        <v>0</v>
      </c>
      <c r="I12" s="386">
        <v>0</v>
      </c>
      <c r="J12" s="339">
        <f t="shared" si="0"/>
        <v>0</v>
      </c>
      <c r="K12" s="339">
        <f t="shared" si="1"/>
        <v>0</v>
      </c>
      <c r="L12" s="339">
        <f t="shared" si="2"/>
        <v>0</v>
      </c>
      <c r="M12" s="339">
        <f t="shared" si="3"/>
        <v>0</v>
      </c>
      <c r="N12" s="267">
        <f t="shared" si="4"/>
        <v>0</v>
      </c>
      <c r="O12" s="267">
        <f t="shared" si="5"/>
        <v>0</v>
      </c>
      <c r="Q12" s="279"/>
    </row>
    <row r="13" spans="1:17" ht="15" x14ac:dyDescent="0.2">
      <c r="A13" s="844" t="s">
        <v>469</v>
      </c>
      <c r="B13" s="845"/>
      <c r="C13" s="845"/>
      <c r="D13" s="759" t="s">
        <v>111</v>
      </c>
      <c r="E13" s="384">
        <v>0</v>
      </c>
      <c r="F13" s="385">
        <v>0</v>
      </c>
      <c r="G13" s="385">
        <v>0</v>
      </c>
      <c r="H13" s="385">
        <v>0</v>
      </c>
      <c r="I13" s="386">
        <v>0</v>
      </c>
      <c r="J13" s="339">
        <f t="shared" si="0"/>
        <v>0</v>
      </c>
      <c r="K13" s="339">
        <f t="shared" si="1"/>
        <v>0</v>
      </c>
      <c r="L13" s="339">
        <f t="shared" si="2"/>
        <v>0</v>
      </c>
      <c r="M13" s="339">
        <f t="shared" si="3"/>
        <v>0</v>
      </c>
      <c r="N13" s="267">
        <f t="shared" si="4"/>
        <v>0</v>
      </c>
      <c r="O13" s="267">
        <f t="shared" si="5"/>
        <v>0</v>
      </c>
      <c r="Q13" s="279"/>
    </row>
    <row r="14" spans="1:17" ht="15" x14ac:dyDescent="0.2">
      <c r="A14" s="844" t="s">
        <v>54</v>
      </c>
      <c r="B14" s="845"/>
      <c r="C14" s="845"/>
      <c r="D14" s="759" t="s">
        <v>112</v>
      </c>
      <c r="E14" s="387">
        <v>0</v>
      </c>
      <c r="F14" s="385">
        <v>0</v>
      </c>
      <c r="G14" s="389">
        <f>E14</f>
        <v>0</v>
      </c>
      <c r="H14" s="385">
        <v>0</v>
      </c>
      <c r="I14" s="386">
        <v>0</v>
      </c>
      <c r="J14" s="339">
        <f t="shared" si="0"/>
        <v>0</v>
      </c>
      <c r="K14" s="339">
        <f t="shared" si="1"/>
        <v>0</v>
      </c>
      <c r="L14" s="339">
        <f t="shared" si="2"/>
        <v>0</v>
      </c>
      <c r="M14" s="339">
        <f t="shared" si="3"/>
        <v>0</v>
      </c>
      <c r="N14" s="267">
        <f t="shared" si="4"/>
        <v>0</v>
      </c>
      <c r="O14" s="267">
        <f t="shared" si="5"/>
        <v>0</v>
      </c>
      <c r="Q14" s="279"/>
    </row>
    <row r="15" spans="1:17" ht="15" x14ac:dyDescent="0.2">
      <c r="A15" s="844" t="s">
        <v>55</v>
      </c>
      <c r="B15" s="845"/>
      <c r="C15" s="845"/>
      <c r="D15" s="759" t="s">
        <v>114</v>
      </c>
      <c r="E15" s="384">
        <v>0</v>
      </c>
      <c r="F15" s="385">
        <v>0</v>
      </c>
      <c r="G15" s="385">
        <v>0</v>
      </c>
      <c r="H15" s="385">
        <v>0</v>
      </c>
      <c r="I15" s="386">
        <v>0</v>
      </c>
      <c r="J15" s="339">
        <f t="shared" si="0"/>
        <v>0</v>
      </c>
      <c r="K15" s="339">
        <f t="shared" si="1"/>
        <v>0</v>
      </c>
      <c r="L15" s="339">
        <f t="shared" si="2"/>
        <v>0</v>
      </c>
      <c r="M15" s="339">
        <f t="shared" si="3"/>
        <v>0</v>
      </c>
      <c r="N15" s="267">
        <f t="shared" si="4"/>
        <v>0</v>
      </c>
      <c r="O15" s="267">
        <f t="shared" si="5"/>
        <v>0</v>
      </c>
      <c r="Q15" s="279"/>
    </row>
    <row r="16" spans="1:17" ht="15" x14ac:dyDescent="0.2">
      <c r="A16" s="844" t="s">
        <v>56</v>
      </c>
      <c r="B16" s="845"/>
      <c r="C16" s="845"/>
      <c r="D16" s="759" t="s">
        <v>113</v>
      </c>
      <c r="E16" s="384">
        <v>0</v>
      </c>
      <c r="F16" s="385">
        <v>0</v>
      </c>
      <c r="G16" s="385">
        <v>0</v>
      </c>
      <c r="H16" s="385">
        <v>0</v>
      </c>
      <c r="I16" s="386">
        <v>0</v>
      </c>
      <c r="J16" s="339">
        <f t="shared" si="0"/>
        <v>0</v>
      </c>
      <c r="K16" s="339">
        <f t="shared" si="1"/>
        <v>0</v>
      </c>
      <c r="L16" s="339">
        <f t="shared" si="2"/>
        <v>0</v>
      </c>
      <c r="M16" s="339">
        <f t="shared" si="3"/>
        <v>0</v>
      </c>
      <c r="N16" s="267">
        <f t="shared" si="4"/>
        <v>0</v>
      </c>
      <c r="O16" s="267">
        <f t="shared" si="5"/>
        <v>0</v>
      </c>
      <c r="Q16" s="279"/>
    </row>
    <row r="17" spans="1:17" ht="15" x14ac:dyDescent="0.2">
      <c r="A17" s="844" t="s">
        <v>57</v>
      </c>
      <c r="B17" s="845"/>
      <c r="C17" s="845"/>
      <c r="D17" s="759" t="s">
        <v>115</v>
      </c>
      <c r="E17" s="384">
        <v>0</v>
      </c>
      <c r="F17" s="385">
        <v>0</v>
      </c>
      <c r="G17" s="385">
        <v>0</v>
      </c>
      <c r="H17" s="385">
        <v>0</v>
      </c>
      <c r="I17" s="386">
        <v>0</v>
      </c>
      <c r="J17" s="339">
        <f t="shared" si="0"/>
        <v>0</v>
      </c>
      <c r="K17" s="339">
        <f t="shared" si="1"/>
        <v>0</v>
      </c>
      <c r="L17" s="339">
        <f t="shared" si="2"/>
        <v>0</v>
      </c>
      <c r="M17" s="339">
        <f t="shared" si="3"/>
        <v>0</v>
      </c>
      <c r="N17" s="267">
        <f t="shared" si="4"/>
        <v>0</v>
      </c>
      <c r="O17" s="267">
        <f t="shared" si="5"/>
        <v>0</v>
      </c>
      <c r="Q17" s="279"/>
    </row>
    <row r="18" spans="1:17" ht="15" x14ac:dyDescent="0.2">
      <c r="A18" s="844" t="s">
        <v>58</v>
      </c>
      <c r="B18" s="845"/>
      <c r="C18" s="845"/>
      <c r="D18" s="759" t="s">
        <v>116</v>
      </c>
      <c r="E18" s="384">
        <v>0</v>
      </c>
      <c r="F18" s="385">
        <v>0</v>
      </c>
      <c r="G18" s="388">
        <f>E18</f>
        <v>0</v>
      </c>
      <c r="H18" s="385">
        <v>0</v>
      </c>
      <c r="I18" s="386">
        <v>0</v>
      </c>
      <c r="J18" s="339">
        <f t="shared" si="0"/>
        <v>0</v>
      </c>
      <c r="K18" s="339">
        <f t="shared" si="1"/>
        <v>0</v>
      </c>
      <c r="L18" s="339">
        <f t="shared" si="2"/>
        <v>0</v>
      </c>
      <c r="M18" s="339">
        <f t="shared" si="3"/>
        <v>0</v>
      </c>
      <c r="N18" s="267">
        <f t="shared" si="4"/>
        <v>0</v>
      </c>
      <c r="O18" s="267">
        <f t="shared" si="5"/>
        <v>0</v>
      </c>
      <c r="Q18" s="279"/>
    </row>
    <row r="19" spans="1:17" ht="15" x14ac:dyDescent="0.2">
      <c r="A19" s="844" t="s">
        <v>59</v>
      </c>
      <c r="B19" s="845"/>
      <c r="C19" s="845"/>
      <c r="D19" s="759" t="s">
        <v>117</v>
      </c>
      <c r="E19" s="387">
        <v>0</v>
      </c>
      <c r="F19" s="385">
        <v>0</v>
      </c>
      <c r="G19" s="389">
        <f>E19</f>
        <v>0</v>
      </c>
      <c r="H19" s="385">
        <v>0</v>
      </c>
      <c r="I19" s="386">
        <v>0</v>
      </c>
      <c r="J19" s="339">
        <f t="shared" si="0"/>
        <v>0</v>
      </c>
      <c r="K19" s="339">
        <f t="shared" si="1"/>
        <v>0</v>
      </c>
      <c r="L19" s="339">
        <f t="shared" si="2"/>
        <v>0</v>
      </c>
      <c r="M19" s="339">
        <f t="shared" si="3"/>
        <v>0</v>
      </c>
      <c r="N19" s="267">
        <f t="shared" si="4"/>
        <v>0</v>
      </c>
      <c r="O19" s="267">
        <f t="shared" si="5"/>
        <v>0</v>
      </c>
      <c r="Q19" s="279"/>
    </row>
    <row r="20" spans="1:17" ht="15" x14ac:dyDescent="0.2">
      <c r="A20" s="844" t="s">
        <v>60</v>
      </c>
      <c r="B20" s="845"/>
      <c r="C20" s="845"/>
      <c r="D20" s="759" t="s">
        <v>118</v>
      </c>
      <c r="E20" s="384">
        <v>0</v>
      </c>
      <c r="F20" s="385">
        <v>0</v>
      </c>
      <c r="G20" s="385">
        <v>0</v>
      </c>
      <c r="H20" s="385">
        <v>0</v>
      </c>
      <c r="I20" s="386">
        <v>0</v>
      </c>
      <c r="J20" s="339">
        <f t="shared" si="0"/>
        <v>0</v>
      </c>
      <c r="K20" s="339">
        <f t="shared" si="1"/>
        <v>0</v>
      </c>
      <c r="L20" s="339">
        <f t="shared" si="2"/>
        <v>0</v>
      </c>
      <c r="M20" s="339">
        <f t="shared" si="3"/>
        <v>0</v>
      </c>
      <c r="N20" s="267">
        <f t="shared" si="4"/>
        <v>0</v>
      </c>
      <c r="O20" s="267">
        <f t="shared" si="5"/>
        <v>0</v>
      </c>
      <c r="Q20" s="279"/>
    </row>
    <row r="21" spans="1:17" ht="15" x14ac:dyDescent="0.2">
      <c r="A21" s="844" t="s">
        <v>61</v>
      </c>
      <c r="B21" s="845"/>
      <c r="C21" s="845"/>
      <c r="D21" s="759" t="s">
        <v>119</v>
      </c>
      <c r="E21" s="390"/>
      <c r="F21" s="391"/>
      <c r="G21" s="391"/>
      <c r="H21" s="385">
        <v>0</v>
      </c>
      <c r="I21" s="386">
        <v>0</v>
      </c>
      <c r="J21" s="339">
        <f t="shared" si="0"/>
        <v>0</v>
      </c>
      <c r="K21" s="339">
        <f t="shared" si="1"/>
        <v>0</v>
      </c>
      <c r="L21" s="339">
        <f t="shared" si="2"/>
        <v>0</v>
      </c>
      <c r="M21" s="339">
        <f t="shared" si="3"/>
        <v>0</v>
      </c>
      <c r="N21" s="267">
        <f t="shared" si="4"/>
        <v>0</v>
      </c>
      <c r="O21" s="267">
        <f t="shared" si="5"/>
        <v>0</v>
      </c>
      <c r="Q21" s="279"/>
    </row>
    <row r="22" spans="1:17" ht="15" x14ac:dyDescent="0.2">
      <c r="A22" s="844" t="s">
        <v>62</v>
      </c>
      <c r="B22" s="845"/>
      <c r="C22" s="845"/>
      <c r="D22" s="759" t="s">
        <v>120</v>
      </c>
      <c r="E22" s="390"/>
      <c r="F22" s="391"/>
      <c r="G22" s="391"/>
      <c r="H22" s="385">
        <v>0</v>
      </c>
      <c r="I22" s="386">
        <v>0</v>
      </c>
      <c r="J22" s="339">
        <f t="shared" si="0"/>
        <v>0</v>
      </c>
      <c r="K22" s="339">
        <f t="shared" si="1"/>
        <v>0</v>
      </c>
      <c r="L22" s="339">
        <f t="shared" si="2"/>
        <v>0</v>
      </c>
      <c r="M22" s="339">
        <f t="shared" si="3"/>
        <v>0</v>
      </c>
      <c r="N22" s="267">
        <f t="shared" si="4"/>
        <v>0</v>
      </c>
      <c r="O22" s="267">
        <f t="shared" si="5"/>
        <v>0</v>
      </c>
      <c r="Q22" s="279"/>
    </row>
    <row r="23" spans="1:17" ht="15" x14ac:dyDescent="0.2">
      <c r="A23" s="844" t="s">
        <v>63</v>
      </c>
      <c r="B23" s="845"/>
      <c r="C23" s="845"/>
      <c r="D23" s="759" t="s">
        <v>121</v>
      </c>
      <c r="E23" s="384">
        <v>0</v>
      </c>
      <c r="F23" s="385">
        <v>0</v>
      </c>
      <c r="G23" s="385">
        <v>0</v>
      </c>
      <c r="H23" s="385">
        <v>0</v>
      </c>
      <c r="I23" s="386">
        <v>0</v>
      </c>
      <c r="J23" s="339">
        <f t="shared" si="0"/>
        <v>0</v>
      </c>
      <c r="K23" s="339">
        <f t="shared" si="1"/>
        <v>0</v>
      </c>
      <c r="L23" s="339">
        <f t="shared" si="2"/>
        <v>0</v>
      </c>
      <c r="M23" s="339">
        <f t="shared" si="3"/>
        <v>0</v>
      </c>
      <c r="N23" s="267">
        <f t="shared" si="4"/>
        <v>0</v>
      </c>
      <c r="O23" s="267">
        <f t="shared" si="5"/>
        <v>0</v>
      </c>
      <c r="Q23" s="279"/>
    </row>
    <row r="24" spans="1:17" ht="15" x14ac:dyDescent="0.2">
      <c r="A24" s="844" t="s">
        <v>64</v>
      </c>
      <c r="B24" s="845"/>
      <c r="C24" s="845"/>
      <c r="D24" s="759" t="s">
        <v>122</v>
      </c>
      <c r="E24" s="390"/>
      <c r="F24" s="391"/>
      <c r="G24" s="391"/>
      <c r="H24" s="385">
        <v>0</v>
      </c>
      <c r="I24" s="386">
        <v>0</v>
      </c>
      <c r="J24" s="339">
        <f t="shared" si="0"/>
        <v>0</v>
      </c>
      <c r="K24" s="339">
        <f t="shared" si="1"/>
        <v>0</v>
      </c>
      <c r="L24" s="339">
        <f t="shared" si="2"/>
        <v>0</v>
      </c>
      <c r="M24" s="339">
        <f t="shared" si="3"/>
        <v>0</v>
      </c>
      <c r="N24" s="267">
        <f t="shared" si="4"/>
        <v>0</v>
      </c>
      <c r="O24" s="267">
        <f t="shared" si="5"/>
        <v>0</v>
      </c>
    </row>
    <row r="25" spans="1:17" ht="15.75" thickBot="1" x14ac:dyDescent="0.25">
      <c r="A25" s="842" t="s">
        <v>649</v>
      </c>
      <c r="B25" s="843"/>
      <c r="C25" s="843"/>
      <c r="D25" s="759" t="s">
        <v>123</v>
      </c>
      <c r="E25" s="487"/>
      <c r="F25" s="484"/>
      <c r="G25" s="484"/>
      <c r="H25" s="392">
        <f>SUM(H7:H24)</f>
        <v>0</v>
      </c>
      <c r="I25" s="393">
        <f>SUM(I7:I24)</f>
        <v>0</v>
      </c>
      <c r="J25" s="339">
        <f t="shared" si="0"/>
        <v>0</v>
      </c>
      <c r="K25" s="339">
        <f t="shared" si="1"/>
        <v>0</v>
      </c>
      <c r="L25" s="339">
        <f t="shared" si="2"/>
        <v>0</v>
      </c>
      <c r="M25" s="339">
        <f t="shared" si="3"/>
        <v>0</v>
      </c>
      <c r="N25" s="267">
        <f t="shared" si="4"/>
        <v>0</v>
      </c>
      <c r="O25" s="267">
        <f t="shared" si="5"/>
        <v>0</v>
      </c>
    </row>
    <row r="26" spans="1:17" ht="33.75" customHeight="1" x14ac:dyDescent="0.2">
      <c r="A26" s="848" t="s">
        <v>650</v>
      </c>
      <c r="B26" s="843"/>
      <c r="C26" s="843"/>
      <c r="D26" s="759" t="s">
        <v>124</v>
      </c>
      <c r="E26" s="488">
        <f>SUM(E27:E38)</f>
        <v>0</v>
      </c>
      <c r="F26" s="489">
        <f>SUM(F27:F38)</f>
        <v>0</v>
      </c>
      <c r="G26" s="489">
        <f>SUM(G27:G38)</f>
        <v>0</v>
      </c>
      <c r="H26" s="489">
        <f>SUM(H27:H38)</f>
        <v>0</v>
      </c>
      <c r="I26" s="490">
        <f>SUM(I27:I38)</f>
        <v>0</v>
      </c>
      <c r="J26" s="339">
        <f t="shared" si="0"/>
        <v>0</v>
      </c>
      <c r="K26" s="339">
        <f t="shared" si="1"/>
        <v>0</v>
      </c>
      <c r="L26" s="339">
        <f t="shared" si="2"/>
        <v>0</v>
      </c>
      <c r="M26" s="339">
        <f t="shared" si="3"/>
        <v>0</v>
      </c>
      <c r="N26" s="267">
        <f t="shared" si="4"/>
        <v>0</v>
      </c>
      <c r="O26" s="267">
        <f t="shared" si="5"/>
        <v>0</v>
      </c>
    </row>
    <row r="27" spans="1:17" ht="15" x14ac:dyDescent="0.2">
      <c r="A27" s="831" t="s">
        <v>541</v>
      </c>
      <c r="B27" s="814" t="s">
        <v>576</v>
      </c>
      <c r="C27" s="483" t="s">
        <v>589</v>
      </c>
      <c r="D27" s="759" t="s">
        <v>125</v>
      </c>
      <c r="E27" s="384">
        <v>0</v>
      </c>
      <c r="F27" s="385">
        <v>0</v>
      </c>
      <c r="G27" s="385">
        <v>0</v>
      </c>
      <c r="H27" s="385">
        <v>0</v>
      </c>
      <c r="I27" s="386">
        <v>0</v>
      </c>
      <c r="J27" s="339">
        <f t="shared" si="0"/>
        <v>0</v>
      </c>
      <c r="K27" s="339">
        <f t="shared" si="1"/>
        <v>0</v>
      </c>
      <c r="L27" s="339">
        <f t="shared" si="2"/>
        <v>0</v>
      </c>
      <c r="M27" s="339">
        <f t="shared" si="3"/>
        <v>0</v>
      </c>
      <c r="N27" s="277">
        <f t="shared" si="4"/>
        <v>0</v>
      </c>
      <c r="O27" s="267">
        <f t="shared" si="5"/>
        <v>0</v>
      </c>
      <c r="Q27" s="279"/>
    </row>
    <row r="28" spans="1:17" ht="15" x14ac:dyDescent="0.2">
      <c r="A28" s="831"/>
      <c r="B28" s="814"/>
      <c r="C28" s="483" t="s">
        <v>584</v>
      </c>
      <c r="D28" s="759" t="s">
        <v>126</v>
      </c>
      <c r="E28" s="384">
        <v>0</v>
      </c>
      <c r="F28" s="385">
        <v>0</v>
      </c>
      <c r="G28" s="385">
        <v>0</v>
      </c>
      <c r="H28" s="385">
        <v>0</v>
      </c>
      <c r="I28" s="386">
        <v>0</v>
      </c>
      <c r="J28" s="339">
        <f t="shared" si="0"/>
        <v>0</v>
      </c>
      <c r="K28" s="339">
        <f t="shared" si="1"/>
        <v>0</v>
      </c>
      <c r="L28" s="339">
        <f t="shared" si="2"/>
        <v>0</v>
      </c>
      <c r="M28" s="339">
        <f t="shared" si="3"/>
        <v>0</v>
      </c>
      <c r="N28" s="277">
        <f t="shared" si="4"/>
        <v>0</v>
      </c>
      <c r="O28" s="267">
        <f t="shared" si="5"/>
        <v>0</v>
      </c>
      <c r="Q28" s="279"/>
    </row>
    <row r="29" spans="1:17" ht="15" x14ac:dyDescent="0.2">
      <c r="A29" s="831"/>
      <c r="B29" s="814"/>
      <c r="C29" s="483" t="s">
        <v>585</v>
      </c>
      <c r="D29" s="759" t="s">
        <v>127</v>
      </c>
      <c r="E29" s="387">
        <v>0</v>
      </c>
      <c r="F29" s="385">
        <v>0</v>
      </c>
      <c r="G29" s="389">
        <f>E29</f>
        <v>0</v>
      </c>
      <c r="H29" s="385">
        <v>0</v>
      </c>
      <c r="I29" s="386">
        <v>0</v>
      </c>
      <c r="J29" s="339">
        <f t="shared" si="0"/>
        <v>0</v>
      </c>
      <c r="K29" s="339">
        <f t="shared" si="1"/>
        <v>0</v>
      </c>
      <c r="L29" s="339">
        <f t="shared" si="2"/>
        <v>0</v>
      </c>
      <c r="M29" s="339">
        <f t="shared" si="3"/>
        <v>0</v>
      </c>
      <c r="N29" s="277">
        <f t="shared" si="4"/>
        <v>0</v>
      </c>
      <c r="O29" s="267">
        <f t="shared" si="5"/>
        <v>0</v>
      </c>
      <c r="Q29" s="279"/>
    </row>
    <row r="30" spans="1:17" ht="15" x14ac:dyDescent="0.2">
      <c r="A30" s="831"/>
      <c r="B30" s="814"/>
      <c r="C30" s="483" t="s">
        <v>586</v>
      </c>
      <c r="D30" s="759" t="s">
        <v>128</v>
      </c>
      <c r="E30" s="384">
        <v>0</v>
      </c>
      <c r="F30" s="385">
        <v>0</v>
      </c>
      <c r="G30" s="385">
        <v>0</v>
      </c>
      <c r="H30" s="385">
        <v>0</v>
      </c>
      <c r="I30" s="386">
        <v>0</v>
      </c>
      <c r="J30" s="339">
        <f t="shared" si="0"/>
        <v>0</v>
      </c>
      <c r="K30" s="339">
        <f t="shared" si="1"/>
        <v>0</v>
      </c>
      <c r="L30" s="339">
        <f t="shared" si="2"/>
        <v>0</v>
      </c>
      <c r="M30" s="339">
        <f t="shared" si="3"/>
        <v>0</v>
      </c>
      <c r="N30" s="277">
        <f t="shared" si="4"/>
        <v>0</v>
      </c>
      <c r="O30" s="267">
        <f t="shared" si="5"/>
        <v>0</v>
      </c>
      <c r="Q30" s="279"/>
    </row>
    <row r="31" spans="1:17" ht="15" x14ac:dyDescent="0.2">
      <c r="A31" s="831"/>
      <c r="B31" s="814"/>
      <c r="C31" s="483" t="s">
        <v>587</v>
      </c>
      <c r="D31" s="759" t="s">
        <v>311</v>
      </c>
      <c r="E31" s="384">
        <v>0</v>
      </c>
      <c r="F31" s="385">
        <v>0</v>
      </c>
      <c r="G31" s="385">
        <v>0</v>
      </c>
      <c r="H31" s="385">
        <v>0</v>
      </c>
      <c r="I31" s="386">
        <v>0</v>
      </c>
      <c r="J31" s="339">
        <f t="shared" si="0"/>
        <v>0</v>
      </c>
      <c r="K31" s="339">
        <f t="shared" si="1"/>
        <v>0</v>
      </c>
      <c r="L31" s="339">
        <f t="shared" si="2"/>
        <v>0</v>
      </c>
      <c r="M31" s="339">
        <f t="shared" si="3"/>
        <v>0</v>
      </c>
      <c r="N31" s="277">
        <f t="shared" si="4"/>
        <v>0</v>
      </c>
      <c r="O31" s="267">
        <f t="shared" si="5"/>
        <v>0</v>
      </c>
      <c r="Q31" s="279"/>
    </row>
    <row r="32" spans="1:17" ht="15" x14ac:dyDescent="0.2">
      <c r="A32" s="831"/>
      <c r="B32" s="814"/>
      <c r="C32" s="483" t="s">
        <v>588</v>
      </c>
      <c r="D32" s="759" t="s">
        <v>310</v>
      </c>
      <c r="E32" s="387">
        <v>0</v>
      </c>
      <c r="F32" s="385">
        <v>0</v>
      </c>
      <c r="G32" s="389">
        <f>E32</f>
        <v>0</v>
      </c>
      <c r="H32" s="385">
        <v>0</v>
      </c>
      <c r="I32" s="386">
        <v>0</v>
      </c>
      <c r="J32" s="339">
        <f t="shared" si="0"/>
        <v>0</v>
      </c>
      <c r="K32" s="339">
        <f t="shared" si="1"/>
        <v>0</v>
      </c>
      <c r="L32" s="339">
        <f t="shared" si="2"/>
        <v>0</v>
      </c>
      <c r="M32" s="339">
        <f t="shared" si="3"/>
        <v>0</v>
      </c>
      <c r="N32" s="277">
        <f t="shared" si="4"/>
        <v>0</v>
      </c>
      <c r="O32" s="267">
        <f t="shared" si="5"/>
        <v>0</v>
      </c>
      <c r="Q32" s="279"/>
    </row>
    <row r="33" spans="1:17" ht="15" x14ac:dyDescent="0.2">
      <c r="A33" s="831"/>
      <c r="B33" s="814" t="s">
        <v>577</v>
      </c>
      <c r="C33" s="483" t="s">
        <v>589</v>
      </c>
      <c r="D33" s="759" t="s">
        <v>308</v>
      </c>
      <c r="E33" s="384">
        <v>0</v>
      </c>
      <c r="F33" s="385">
        <v>0</v>
      </c>
      <c r="G33" s="385">
        <v>0</v>
      </c>
      <c r="H33" s="385">
        <v>0</v>
      </c>
      <c r="I33" s="386">
        <v>0</v>
      </c>
      <c r="J33" s="339">
        <f t="shared" si="0"/>
        <v>0</v>
      </c>
      <c r="K33" s="339">
        <f t="shared" si="1"/>
        <v>0</v>
      </c>
      <c r="L33" s="339">
        <f t="shared" si="2"/>
        <v>0</v>
      </c>
      <c r="M33" s="339">
        <f t="shared" si="3"/>
        <v>0</v>
      </c>
      <c r="N33" s="277">
        <f t="shared" si="4"/>
        <v>0</v>
      </c>
      <c r="O33" s="267">
        <f t="shared" si="5"/>
        <v>0</v>
      </c>
      <c r="Q33" s="279"/>
    </row>
    <row r="34" spans="1:17" ht="15" x14ac:dyDescent="0.2">
      <c r="A34" s="831"/>
      <c r="B34" s="814"/>
      <c r="C34" s="483" t="s">
        <v>584</v>
      </c>
      <c r="D34" s="759" t="s">
        <v>307</v>
      </c>
      <c r="E34" s="384">
        <v>0</v>
      </c>
      <c r="F34" s="385">
        <v>0</v>
      </c>
      <c r="G34" s="385">
        <v>0</v>
      </c>
      <c r="H34" s="385">
        <v>0</v>
      </c>
      <c r="I34" s="386">
        <v>0</v>
      </c>
      <c r="J34" s="339">
        <f t="shared" si="0"/>
        <v>0</v>
      </c>
      <c r="K34" s="339">
        <f t="shared" si="1"/>
        <v>0</v>
      </c>
      <c r="L34" s="339">
        <f t="shared" si="2"/>
        <v>0</v>
      </c>
      <c r="M34" s="339">
        <f t="shared" si="3"/>
        <v>0</v>
      </c>
      <c r="N34" s="277">
        <f t="shared" si="4"/>
        <v>0</v>
      </c>
      <c r="O34" s="267">
        <f t="shared" si="5"/>
        <v>0</v>
      </c>
      <c r="Q34" s="279"/>
    </row>
    <row r="35" spans="1:17" ht="21" customHeight="1" x14ac:dyDescent="0.2">
      <c r="A35" s="831"/>
      <c r="B35" s="814"/>
      <c r="C35" s="483" t="s">
        <v>588</v>
      </c>
      <c r="D35" s="759" t="s">
        <v>306</v>
      </c>
      <c r="E35" s="384">
        <v>0</v>
      </c>
      <c r="F35" s="385">
        <v>0</v>
      </c>
      <c r="G35" s="385">
        <v>0</v>
      </c>
      <c r="H35" s="385">
        <v>0</v>
      </c>
      <c r="I35" s="386">
        <v>0</v>
      </c>
      <c r="J35" s="339">
        <f t="shared" si="0"/>
        <v>0</v>
      </c>
      <c r="K35" s="339">
        <f t="shared" si="1"/>
        <v>0</v>
      </c>
      <c r="L35" s="339">
        <f t="shared" si="2"/>
        <v>0</v>
      </c>
      <c r="M35" s="339">
        <f t="shared" si="3"/>
        <v>0</v>
      </c>
      <c r="N35" s="277">
        <f t="shared" si="4"/>
        <v>0</v>
      </c>
      <c r="O35" s="267">
        <f t="shared" si="5"/>
        <v>0</v>
      </c>
      <c r="Q35" s="279"/>
    </row>
    <row r="36" spans="1:17" ht="15" x14ac:dyDescent="0.2">
      <c r="A36" s="831"/>
      <c r="B36" s="814" t="s">
        <v>578</v>
      </c>
      <c r="C36" s="483" t="s">
        <v>589</v>
      </c>
      <c r="D36" s="759" t="s">
        <v>304</v>
      </c>
      <c r="E36" s="384">
        <v>0</v>
      </c>
      <c r="F36" s="385">
        <v>0</v>
      </c>
      <c r="G36" s="385">
        <v>0</v>
      </c>
      <c r="H36" s="385">
        <v>0</v>
      </c>
      <c r="I36" s="386">
        <v>0</v>
      </c>
      <c r="J36" s="339">
        <f t="shared" si="0"/>
        <v>0</v>
      </c>
      <c r="K36" s="339">
        <f t="shared" si="1"/>
        <v>0</v>
      </c>
      <c r="L36" s="339">
        <f t="shared" si="2"/>
        <v>0</v>
      </c>
      <c r="M36" s="339">
        <f t="shared" si="3"/>
        <v>0</v>
      </c>
      <c r="N36" s="277">
        <f t="shared" si="4"/>
        <v>0</v>
      </c>
      <c r="O36" s="267">
        <f t="shared" si="5"/>
        <v>0</v>
      </c>
      <c r="Q36" s="279"/>
    </row>
    <row r="37" spans="1:17" ht="15" x14ac:dyDescent="0.2">
      <c r="A37" s="831"/>
      <c r="B37" s="814"/>
      <c r="C37" s="483" t="s">
        <v>584</v>
      </c>
      <c r="D37" s="759" t="s">
        <v>302</v>
      </c>
      <c r="E37" s="384">
        <v>0</v>
      </c>
      <c r="F37" s="385">
        <v>0</v>
      </c>
      <c r="G37" s="385">
        <v>0</v>
      </c>
      <c r="H37" s="385">
        <v>0</v>
      </c>
      <c r="I37" s="386">
        <v>0</v>
      </c>
      <c r="J37" s="339">
        <f t="shared" si="0"/>
        <v>0</v>
      </c>
      <c r="K37" s="339">
        <f t="shared" si="1"/>
        <v>0</v>
      </c>
      <c r="L37" s="339">
        <f t="shared" si="2"/>
        <v>0</v>
      </c>
      <c r="M37" s="339">
        <f t="shared" si="3"/>
        <v>0</v>
      </c>
      <c r="N37" s="277">
        <f t="shared" si="4"/>
        <v>0</v>
      </c>
      <c r="O37" s="267">
        <f t="shared" si="5"/>
        <v>0</v>
      </c>
      <c r="Q37" s="279"/>
    </row>
    <row r="38" spans="1:17" ht="27" customHeight="1" x14ac:dyDescent="0.2">
      <c r="A38" s="831"/>
      <c r="B38" s="814"/>
      <c r="C38" s="483" t="s">
        <v>588</v>
      </c>
      <c r="D38" s="759" t="s">
        <v>300</v>
      </c>
      <c r="E38" s="387">
        <v>0</v>
      </c>
      <c r="F38" s="385">
        <v>0</v>
      </c>
      <c r="G38" s="389">
        <f>E38</f>
        <v>0</v>
      </c>
      <c r="H38" s="385">
        <v>0</v>
      </c>
      <c r="I38" s="386">
        <v>0</v>
      </c>
      <c r="J38" s="339">
        <f t="shared" si="0"/>
        <v>0</v>
      </c>
      <c r="K38" s="339">
        <f t="shared" si="1"/>
        <v>0</v>
      </c>
      <c r="L38" s="339">
        <f t="shared" si="2"/>
        <v>0</v>
      </c>
      <c r="M38" s="339">
        <f t="shared" si="3"/>
        <v>0</v>
      </c>
      <c r="N38" s="277">
        <f t="shared" si="4"/>
        <v>0</v>
      </c>
      <c r="O38" s="267">
        <f t="shared" si="5"/>
        <v>0</v>
      </c>
      <c r="Q38" s="279"/>
    </row>
    <row r="39" spans="1:17" ht="15" x14ac:dyDescent="0.2">
      <c r="A39" s="844" t="s">
        <v>720</v>
      </c>
      <c r="B39" s="845"/>
      <c r="C39" s="845"/>
      <c r="D39" s="759" t="s">
        <v>299</v>
      </c>
      <c r="E39" s="384">
        <v>0</v>
      </c>
      <c r="F39" s="385">
        <v>0</v>
      </c>
      <c r="G39" s="388">
        <f>E39</f>
        <v>0</v>
      </c>
      <c r="H39" s="385">
        <v>0</v>
      </c>
      <c r="I39" s="386">
        <v>0</v>
      </c>
      <c r="J39" s="339">
        <f t="shared" si="0"/>
        <v>0</v>
      </c>
      <c r="K39" s="339">
        <f t="shared" si="1"/>
        <v>0</v>
      </c>
      <c r="L39" s="339">
        <f t="shared" si="2"/>
        <v>0</v>
      </c>
      <c r="M39" s="339">
        <f t="shared" si="3"/>
        <v>0</v>
      </c>
      <c r="N39" s="267">
        <f t="shared" si="4"/>
        <v>0</v>
      </c>
      <c r="O39" s="267">
        <f t="shared" si="5"/>
        <v>0</v>
      </c>
      <c r="Q39" s="279"/>
    </row>
    <row r="40" spans="1:17" s="209" customFormat="1" ht="15" x14ac:dyDescent="0.2">
      <c r="A40" s="844" t="s">
        <v>66</v>
      </c>
      <c r="B40" s="845"/>
      <c r="C40" s="845"/>
      <c r="D40" s="759" t="s">
        <v>298</v>
      </c>
      <c r="E40" s="384">
        <v>0</v>
      </c>
      <c r="F40" s="385">
        <v>0</v>
      </c>
      <c r="G40" s="385">
        <v>0</v>
      </c>
      <c r="H40" s="385">
        <v>0</v>
      </c>
      <c r="I40" s="386">
        <v>0</v>
      </c>
      <c r="J40" s="339">
        <f t="shared" si="0"/>
        <v>0</v>
      </c>
      <c r="K40" s="339">
        <f t="shared" si="1"/>
        <v>0</v>
      </c>
      <c r="L40" s="339">
        <f t="shared" si="2"/>
        <v>0</v>
      </c>
      <c r="M40" s="339">
        <f t="shared" si="3"/>
        <v>0</v>
      </c>
      <c r="N40" s="267">
        <f t="shared" si="4"/>
        <v>0</v>
      </c>
      <c r="O40" s="267">
        <f t="shared" si="5"/>
        <v>0</v>
      </c>
      <c r="P40" s="205"/>
      <c r="Q40" s="279"/>
    </row>
    <row r="41" spans="1:17" ht="15" x14ac:dyDescent="0.2">
      <c r="A41" s="844" t="s">
        <v>67</v>
      </c>
      <c r="B41" s="845"/>
      <c r="C41" s="845"/>
      <c r="D41" s="759" t="s">
        <v>297</v>
      </c>
      <c r="E41" s="384">
        <v>0</v>
      </c>
      <c r="F41" s="385">
        <v>0</v>
      </c>
      <c r="G41" s="385">
        <v>0</v>
      </c>
      <c r="H41" s="385">
        <v>0</v>
      </c>
      <c r="I41" s="386">
        <v>0</v>
      </c>
      <c r="J41" s="339">
        <f t="shared" si="0"/>
        <v>0</v>
      </c>
      <c r="K41" s="339">
        <f t="shared" si="1"/>
        <v>0</v>
      </c>
      <c r="L41" s="339">
        <f t="shared" si="2"/>
        <v>0</v>
      </c>
      <c r="M41" s="339">
        <f t="shared" si="3"/>
        <v>0</v>
      </c>
      <c r="N41" s="267">
        <f t="shared" si="4"/>
        <v>0</v>
      </c>
      <c r="O41" s="267">
        <f t="shared" si="5"/>
        <v>0</v>
      </c>
      <c r="Q41" s="279"/>
    </row>
    <row r="42" spans="1:17" ht="15" x14ac:dyDescent="0.2">
      <c r="A42" s="844" t="s">
        <v>719</v>
      </c>
      <c r="B42" s="845"/>
      <c r="C42" s="845"/>
      <c r="D42" s="759" t="s">
        <v>296</v>
      </c>
      <c r="E42" s="384">
        <v>0</v>
      </c>
      <c r="F42" s="385">
        <v>0</v>
      </c>
      <c r="G42" s="391"/>
      <c r="H42" s="385">
        <v>0</v>
      </c>
      <c r="I42" s="386">
        <v>0</v>
      </c>
      <c r="J42" s="339">
        <f t="shared" si="0"/>
        <v>0</v>
      </c>
      <c r="K42" s="339">
        <f t="shared" si="1"/>
        <v>0</v>
      </c>
      <c r="L42" s="339">
        <f t="shared" si="2"/>
        <v>0</v>
      </c>
      <c r="M42" s="339">
        <f t="shared" si="3"/>
        <v>0</v>
      </c>
      <c r="N42" s="267">
        <f t="shared" si="4"/>
        <v>0</v>
      </c>
      <c r="O42" s="267">
        <f t="shared" si="5"/>
        <v>0</v>
      </c>
      <c r="Q42" s="279"/>
    </row>
    <row r="43" spans="1:17" ht="15" x14ac:dyDescent="0.2">
      <c r="A43" s="844" t="s">
        <v>69</v>
      </c>
      <c r="B43" s="845"/>
      <c r="C43" s="845"/>
      <c r="D43" s="759" t="s">
        <v>470</v>
      </c>
      <c r="E43" s="390"/>
      <c r="F43" s="391"/>
      <c r="G43" s="391"/>
      <c r="H43" s="385">
        <v>0</v>
      </c>
      <c r="I43" s="386">
        <v>0</v>
      </c>
      <c r="J43" s="339">
        <f t="shared" si="0"/>
        <v>0</v>
      </c>
      <c r="K43" s="339">
        <f t="shared" si="1"/>
        <v>0</v>
      </c>
      <c r="L43" s="339">
        <f t="shared" si="2"/>
        <v>0</v>
      </c>
      <c r="M43" s="339">
        <f t="shared" si="3"/>
        <v>0</v>
      </c>
      <c r="N43" s="279"/>
      <c r="O43" s="267">
        <f t="shared" si="5"/>
        <v>0</v>
      </c>
    </row>
    <row r="44" spans="1:17" ht="15.75" thickBot="1" x14ac:dyDescent="0.25">
      <c r="A44" s="842" t="s">
        <v>651</v>
      </c>
      <c r="B44" s="843"/>
      <c r="C44" s="843"/>
      <c r="D44" s="759" t="s">
        <v>295</v>
      </c>
      <c r="E44" s="487"/>
      <c r="F44" s="484"/>
      <c r="G44" s="484"/>
      <c r="H44" s="392">
        <f>H26+H39+H40+H41+H42+H43</f>
        <v>0</v>
      </c>
      <c r="I44" s="393">
        <f>I26+I39+I40+I41+I42+I43</f>
        <v>0</v>
      </c>
      <c r="J44" s="339">
        <f t="shared" si="0"/>
        <v>0</v>
      </c>
      <c r="K44" s="339">
        <f t="shared" si="1"/>
        <v>0</v>
      </c>
      <c r="L44" s="339">
        <f t="shared" si="2"/>
        <v>0</v>
      </c>
      <c r="M44" s="339">
        <f t="shared" si="3"/>
        <v>0</v>
      </c>
      <c r="N44" s="279"/>
      <c r="O44" s="267">
        <f t="shared" si="5"/>
        <v>0</v>
      </c>
    </row>
    <row r="45" spans="1:17" ht="15" x14ac:dyDescent="0.2">
      <c r="A45" s="842" t="s">
        <v>71</v>
      </c>
      <c r="B45" s="843"/>
      <c r="C45" s="843"/>
      <c r="D45" s="759" t="s">
        <v>293</v>
      </c>
      <c r="E45" s="394"/>
      <c r="F45" s="395"/>
      <c r="G45" s="395"/>
      <c r="H45" s="396">
        <v>0</v>
      </c>
      <c r="I45" s="486">
        <v>0</v>
      </c>
      <c r="J45" s="339">
        <f t="shared" si="0"/>
        <v>0</v>
      </c>
      <c r="K45" s="339">
        <f t="shared" si="1"/>
        <v>0</v>
      </c>
      <c r="L45" s="339">
        <f t="shared" si="2"/>
        <v>0</v>
      </c>
      <c r="M45" s="339">
        <f t="shared" si="3"/>
        <v>0</v>
      </c>
      <c r="N45" s="279"/>
      <c r="O45" s="267">
        <f t="shared" si="5"/>
        <v>0</v>
      </c>
    </row>
    <row r="46" spans="1:17" ht="15" x14ac:dyDescent="0.2">
      <c r="A46" s="831" t="s">
        <v>522</v>
      </c>
      <c r="B46" s="845" t="s">
        <v>591</v>
      </c>
      <c r="C46" s="845"/>
      <c r="D46" s="759" t="s">
        <v>291</v>
      </c>
      <c r="E46" s="390"/>
      <c r="F46" s="391"/>
      <c r="G46" s="391"/>
      <c r="H46" s="385">
        <v>0</v>
      </c>
      <c r="I46" s="386">
        <v>0</v>
      </c>
      <c r="J46" s="339">
        <f t="shared" si="0"/>
        <v>0</v>
      </c>
      <c r="K46" s="339">
        <f t="shared" si="1"/>
        <v>0</v>
      </c>
      <c r="L46" s="339">
        <f t="shared" si="2"/>
        <v>0</v>
      </c>
      <c r="M46" s="339">
        <f t="shared" si="3"/>
        <v>0</v>
      </c>
      <c r="N46" s="279"/>
      <c r="O46" s="267">
        <f t="shared" si="5"/>
        <v>0</v>
      </c>
    </row>
    <row r="47" spans="1:17" ht="33" customHeight="1" x14ac:dyDescent="0.2">
      <c r="A47" s="831"/>
      <c r="B47" s="845" t="s">
        <v>590</v>
      </c>
      <c r="C47" s="845"/>
      <c r="D47" s="759" t="s">
        <v>289</v>
      </c>
      <c r="E47" s="390"/>
      <c r="F47" s="391"/>
      <c r="G47" s="391"/>
      <c r="H47" s="385">
        <v>0</v>
      </c>
      <c r="I47" s="386">
        <v>0</v>
      </c>
      <c r="J47" s="339">
        <f t="shared" si="0"/>
        <v>0</v>
      </c>
      <c r="K47" s="339">
        <f t="shared" si="1"/>
        <v>0</v>
      </c>
      <c r="L47" s="339">
        <f t="shared" si="2"/>
        <v>0</v>
      </c>
      <c r="M47" s="339">
        <f t="shared" si="3"/>
        <v>0</v>
      </c>
      <c r="N47" s="279"/>
      <c r="O47" s="267">
        <f t="shared" si="5"/>
        <v>0</v>
      </c>
    </row>
    <row r="48" spans="1:17" ht="28.5" customHeight="1" x14ac:dyDescent="0.2">
      <c r="A48" s="831"/>
      <c r="B48" s="845" t="s">
        <v>592</v>
      </c>
      <c r="C48" s="845"/>
      <c r="D48" s="759" t="s">
        <v>287</v>
      </c>
      <c r="E48" s="390"/>
      <c r="F48" s="391"/>
      <c r="G48" s="391"/>
      <c r="H48" s="385">
        <v>0</v>
      </c>
      <c r="I48" s="386">
        <v>0</v>
      </c>
      <c r="J48" s="339">
        <f t="shared" si="0"/>
        <v>0</v>
      </c>
      <c r="K48" s="339">
        <f t="shared" si="1"/>
        <v>0</v>
      </c>
      <c r="L48" s="339">
        <f t="shared" si="2"/>
        <v>0</v>
      </c>
      <c r="M48" s="339">
        <f t="shared" si="3"/>
        <v>0</v>
      </c>
      <c r="N48" s="279"/>
      <c r="O48" s="267">
        <f t="shared" si="5"/>
        <v>0</v>
      </c>
    </row>
    <row r="49" spans="1:15" ht="15.75" customHeight="1" x14ac:dyDescent="0.2">
      <c r="A49" s="831"/>
      <c r="B49" s="845" t="s">
        <v>593</v>
      </c>
      <c r="C49" s="845"/>
      <c r="D49" s="759" t="s">
        <v>285</v>
      </c>
      <c r="E49" s="390"/>
      <c r="F49" s="391"/>
      <c r="G49" s="391"/>
      <c r="H49" s="385">
        <v>0</v>
      </c>
      <c r="I49" s="386">
        <v>0</v>
      </c>
      <c r="J49" s="339">
        <f t="shared" si="0"/>
        <v>0</v>
      </c>
      <c r="K49" s="339">
        <f t="shared" si="1"/>
        <v>0</v>
      </c>
      <c r="L49" s="339">
        <f t="shared" si="2"/>
        <v>0</v>
      </c>
      <c r="M49" s="339">
        <f t="shared" si="3"/>
        <v>0</v>
      </c>
      <c r="N49" s="279"/>
      <c r="O49" s="267">
        <f t="shared" si="5"/>
        <v>0</v>
      </c>
    </row>
    <row r="50" spans="1:15" ht="15.6" customHeight="1" x14ac:dyDescent="0.2">
      <c r="A50" s="842" t="s">
        <v>72</v>
      </c>
      <c r="B50" s="843"/>
      <c r="C50" s="843"/>
      <c r="D50" s="759" t="s">
        <v>284</v>
      </c>
      <c r="E50" s="390"/>
      <c r="F50" s="391"/>
      <c r="G50" s="391"/>
      <c r="H50" s="385">
        <v>0</v>
      </c>
      <c r="I50" s="386">
        <v>0</v>
      </c>
      <c r="J50" s="339">
        <f t="shared" si="0"/>
        <v>0</v>
      </c>
      <c r="K50" s="339">
        <f t="shared" si="1"/>
        <v>0</v>
      </c>
      <c r="L50" s="339">
        <f t="shared" si="2"/>
        <v>0</v>
      </c>
      <c r="M50" s="339">
        <f t="shared" si="3"/>
        <v>0</v>
      </c>
      <c r="N50" s="279"/>
      <c r="O50" s="267">
        <f t="shared" si="5"/>
        <v>0</v>
      </c>
    </row>
    <row r="51" spans="1:15" ht="42.75" customHeight="1" x14ac:dyDescent="0.2">
      <c r="A51" s="831" t="s">
        <v>500</v>
      </c>
      <c r="B51" s="845" t="s">
        <v>583</v>
      </c>
      <c r="C51" s="845"/>
      <c r="D51" s="759" t="s">
        <v>471</v>
      </c>
      <c r="E51" s="390"/>
      <c r="F51" s="391"/>
      <c r="G51" s="391"/>
      <c r="H51" s="385">
        <v>0</v>
      </c>
      <c r="I51" s="386">
        <v>0</v>
      </c>
      <c r="J51" s="339">
        <f t="shared" si="0"/>
        <v>0</v>
      </c>
      <c r="K51" s="339">
        <f t="shared" si="1"/>
        <v>0</v>
      </c>
      <c r="L51" s="339">
        <f t="shared" si="2"/>
        <v>0</v>
      </c>
      <c r="M51" s="339">
        <f t="shared" si="3"/>
        <v>0</v>
      </c>
      <c r="N51" s="279"/>
      <c r="O51" s="267">
        <f t="shared" si="5"/>
        <v>0</v>
      </c>
    </row>
    <row r="52" spans="1:15" ht="15" x14ac:dyDescent="0.2">
      <c r="A52" s="831"/>
      <c r="B52" s="845" t="s">
        <v>579</v>
      </c>
      <c r="C52" s="845"/>
      <c r="D52" s="759" t="s">
        <v>282</v>
      </c>
      <c r="E52" s="390"/>
      <c r="F52" s="391"/>
      <c r="G52" s="391"/>
      <c r="H52" s="385">
        <v>0</v>
      </c>
      <c r="I52" s="386">
        <v>0</v>
      </c>
      <c r="J52" s="339">
        <f t="shared" si="0"/>
        <v>0</v>
      </c>
      <c r="K52" s="339">
        <f t="shared" si="1"/>
        <v>0</v>
      </c>
      <c r="L52" s="339">
        <f t="shared" si="2"/>
        <v>0</v>
      </c>
      <c r="M52" s="339">
        <f t="shared" si="3"/>
        <v>0</v>
      </c>
      <c r="N52" s="279"/>
      <c r="O52" s="267">
        <f t="shared" si="5"/>
        <v>0</v>
      </c>
    </row>
    <row r="53" spans="1:15" ht="15" x14ac:dyDescent="0.2">
      <c r="A53" s="831"/>
      <c r="B53" s="845" t="s">
        <v>580</v>
      </c>
      <c r="C53" s="845"/>
      <c r="D53" s="759" t="s">
        <v>281</v>
      </c>
      <c r="E53" s="390"/>
      <c r="F53" s="391"/>
      <c r="G53" s="391"/>
      <c r="H53" s="385">
        <v>0</v>
      </c>
      <c r="I53" s="386">
        <v>0</v>
      </c>
      <c r="J53" s="339">
        <f t="shared" si="0"/>
        <v>0</v>
      </c>
      <c r="K53" s="339">
        <f t="shared" si="1"/>
        <v>0</v>
      </c>
      <c r="L53" s="339">
        <f t="shared" si="2"/>
        <v>0</v>
      </c>
      <c r="M53" s="339">
        <f t="shared" si="3"/>
        <v>0</v>
      </c>
      <c r="N53" s="279"/>
      <c r="O53" s="267">
        <f t="shared" si="5"/>
        <v>0</v>
      </c>
    </row>
    <row r="54" spans="1:15" ht="15" x14ac:dyDescent="0.2">
      <c r="A54" s="831"/>
      <c r="B54" s="845" t="s">
        <v>581</v>
      </c>
      <c r="C54" s="845"/>
      <c r="D54" s="759" t="s">
        <v>279</v>
      </c>
      <c r="E54" s="390"/>
      <c r="F54" s="391"/>
      <c r="G54" s="391"/>
      <c r="H54" s="385">
        <v>0</v>
      </c>
      <c r="I54" s="386">
        <v>0</v>
      </c>
      <c r="J54" s="339">
        <f t="shared" si="0"/>
        <v>0</v>
      </c>
      <c r="K54" s="339">
        <f t="shared" si="1"/>
        <v>0</v>
      </c>
      <c r="L54" s="339">
        <f t="shared" si="2"/>
        <v>0</v>
      </c>
      <c r="M54" s="339">
        <f t="shared" si="3"/>
        <v>0</v>
      </c>
      <c r="N54" s="279"/>
      <c r="O54" s="267">
        <f t="shared" si="5"/>
        <v>0</v>
      </c>
    </row>
    <row r="55" spans="1:15" ht="15" x14ac:dyDescent="0.2">
      <c r="A55" s="831"/>
      <c r="B55" s="845" t="s">
        <v>582</v>
      </c>
      <c r="C55" s="845"/>
      <c r="D55" s="759" t="s">
        <v>277</v>
      </c>
      <c r="E55" s="390"/>
      <c r="F55" s="391"/>
      <c r="G55" s="391"/>
      <c r="H55" s="385">
        <v>0</v>
      </c>
      <c r="I55" s="386">
        <v>0</v>
      </c>
      <c r="J55" s="339">
        <f t="shared" si="0"/>
        <v>0</v>
      </c>
      <c r="K55" s="339">
        <f t="shared" si="1"/>
        <v>0</v>
      </c>
      <c r="L55" s="339">
        <f t="shared" si="2"/>
        <v>0</v>
      </c>
      <c r="M55" s="339">
        <f t="shared" si="3"/>
        <v>0</v>
      </c>
      <c r="N55" s="279"/>
      <c r="O55" s="267">
        <f t="shared" si="5"/>
        <v>0</v>
      </c>
    </row>
    <row r="56" spans="1:15" ht="15.75" thickBot="1" x14ac:dyDescent="0.25">
      <c r="A56" s="846" t="s">
        <v>490</v>
      </c>
      <c r="B56" s="847"/>
      <c r="C56" s="847"/>
      <c r="D56" s="760" t="s">
        <v>273</v>
      </c>
      <c r="E56" s="487"/>
      <c r="F56" s="484"/>
      <c r="G56" s="484"/>
      <c r="H56" s="392">
        <f>H25+H44+H45+H50</f>
        <v>0</v>
      </c>
      <c r="I56" s="393">
        <f>I25+I44+I45+I50</f>
        <v>0</v>
      </c>
      <c r="J56" s="339">
        <f t="shared" si="0"/>
        <v>0</v>
      </c>
      <c r="K56" s="339">
        <f t="shared" si="1"/>
        <v>0</v>
      </c>
      <c r="L56" s="339">
        <f t="shared" si="2"/>
        <v>0</v>
      </c>
      <c r="M56" s="339">
        <f t="shared" si="3"/>
        <v>0</v>
      </c>
      <c r="N56" s="279"/>
      <c r="O56" s="267">
        <f t="shared" si="5"/>
        <v>0</v>
      </c>
    </row>
    <row r="58" spans="1:15" ht="15.75" x14ac:dyDescent="0.25">
      <c r="C58" s="311"/>
      <c r="D58" s="312"/>
      <c r="E58" s="311"/>
      <c r="F58" s="311"/>
      <c r="G58" s="311"/>
      <c r="H58" s="311"/>
      <c r="I58" s="311"/>
    </row>
    <row r="59" spans="1:15" ht="15.75" x14ac:dyDescent="0.25">
      <c r="C59" s="311"/>
      <c r="D59" s="312"/>
      <c r="E59" s="311"/>
      <c r="F59" s="311"/>
      <c r="G59" s="311"/>
      <c r="H59" s="311"/>
      <c r="I59" s="311"/>
    </row>
    <row r="60" spans="1:15" ht="15.75" x14ac:dyDescent="0.25">
      <c r="C60" s="311"/>
    </row>
  </sheetData>
  <sheetProtection algorithmName="SHA-512" hashValue="es1a0wkk8ggMV3Fxj0xUbeZ/EwOsYWWfnYg+z0pBW3/y663FK3q0AjUIc8J9hRdin7Uam0odjEOd/zcb1RLl9g==" saltValue="63t6pFRinYcxT8ohwozhUQ==" spinCount="100000" sheet="1" selectLockedCells="1"/>
  <mergeCells count="54">
    <mergeCell ref="C2:I2"/>
    <mergeCell ref="A3:C5"/>
    <mergeCell ref="A1:I1"/>
    <mergeCell ref="D3:D5"/>
    <mergeCell ref="I3:I5"/>
    <mergeCell ref="E3:G3"/>
    <mergeCell ref="H3:H5"/>
    <mergeCell ref="E4:E5"/>
    <mergeCell ref="G4:G5"/>
    <mergeCell ref="A6:C6"/>
    <mergeCell ref="A13:C13"/>
    <mergeCell ref="A12:C12"/>
    <mergeCell ref="A11:C11"/>
    <mergeCell ref="A10:C10"/>
    <mergeCell ref="A9:C9"/>
    <mergeCell ref="A8:C8"/>
    <mergeCell ref="A7:C7"/>
    <mergeCell ref="A50:C50"/>
    <mergeCell ref="B46:C46"/>
    <mergeCell ref="A14:C14"/>
    <mergeCell ref="A26:C26"/>
    <mergeCell ref="A27:A38"/>
    <mergeCell ref="B27:B32"/>
    <mergeCell ref="B33:B35"/>
    <mergeCell ref="B36:B38"/>
    <mergeCell ref="A20:C20"/>
    <mergeCell ref="A19:C19"/>
    <mergeCell ref="A18:C18"/>
    <mergeCell ref="A17:C17"/>
    <mergeCell ref="A15:C15"/>
    <mergeCell ref="A40:C40"/>
    <mergeCell ref="A39:C39"/>
    <mergeCell ref="A16:C16"/>
    <mergeCell ref="A25:C25"/>
    <mergeCell ref="A24:C24"/>
    <mergeCell ref="A23:C23"/>
    <mergeCell ref="A22:C22"/>
    <mergeCell ref="A21:C21"/>
    <mergeCell ref="A44:C44"/>
    <mergeCell ref="A42:C42"/>
    <mergeCell ref="A41:C41"/>
    <mergeCell ref="A56:C56"/>
    <mergeCell ref="A46:A49"/>
    <mergeCell ref="A51:A55"/>
    <mergeCell ref="B49:C49"/>
    <mergeCell ref="B48:C48"/>
    <mergeCell ref="B47:C47"/>
    <mergeCell ref="B55:C55"/>
    <mergeCell ref="B54:C54"/>
    <mergeCell ref="B53:C53"/>
    <mergeCell ref="A43:C43"/>
    <mergeCell ref="B52:C52"/>
    <mergeCell ref="B51:C51"/>
    <mergeCell ref="A45:C45"/>
  </mergeCells>
  <conditionalFormatting sqref="E7">
    <cfRule type="cellIs" dxfId="474" priority="31" stopIfTrue="1" operator="lessThan">
      <formula>$K$7</formula>
    </cfRule>
  </conditionalFormatting>
  <conditionalFormatting sqref="E7:E13">
    <cfRule type="cellIs" dxfId="473" priority="38" operator="lessThan">
      <formula>$F7</formula>
    </cfRule>
  </conditionalFormatting>
  <conditionalFormatting sqref="E8">
    <cfRule type="cellIs" dxfId="472" priority="30" stopIfTrue="1" operator="lessThan">
      <formula>$K$8</formula>
    </cfRule>
  </conditionalFormatting>
  <conditionalFormatting sqref="E9">
    <cfRule type="cellIs" dxfId="471" priority="29" stopIfTrue="1" operator="lessThan">
      <formula>$K$9</formula>
    </cfRule>
  </conditionalFormatting>
  <conditionalFormatting sqref="E10">
    <cfRule type="cellIs" dxfId="470" priority="28" stopIfTrue="1" operator="lessThan">
      <formula>$K$10</formula>
    </cfRule>
  </conditionalFormatting>
  <conditionalFormatting sqref="E11">
    <cfRule type="cellIs" dxfId="469" priority="27" stopIfTrue="1" operator="lessThan">
      <formula>$K$11</formula>
    </cfRule>
  </conditionalFormatting>
  <conditionalFormatting sqref="E12">
    <cfRule type="cellIs" dxfId="468" priority="26" stopIfTrue="1" operator="lessThan">
      <formula>$K$12</formula>
    </cfRule>
  </conditionalFormatting>
  <conditionalFormatting sqref="E13">
    <cfRule type="cellIs" dxfId="467" priority="25" stopIfTrue="1" operator="lessThan">
      <formula>$K$13</formula>
    </cfRule>
  </conditionalFormatting>
  <conditionalFormatting sqref="E14 E16:E20">
    <cfRule type="cellIs" dxfId="466" priority="293" operator="lessThan">
      <formula>$F14</formula>
    </cfRule>
  </conditionalFormatting>
  <conditionalFormatting sqref="E14">
    <cfRule type="cellIs" dxfId="465" priority="219" stopIfTrue="1" operator="lessThan">
      <formula>$K$14</formula>
    </cfRule>
  </conditionalFormatting>
  <conditionalFormatting sqref="E15">
    <cfRule type="cellIs" dxfId="464" priority="59" operator="lessThan">
      <formula>$F$15</formula>
    </cfRule>
    <cfRule type="cellIs" dxfId="463" priority="218" stopIfTrue="1" operator="lessThan">
      <formula>$K$15</formula>
    </cfRule>
  </conditionalFormatting>
  <conditionalFormatting sqref="E16">
    <cfRule type="cellIs" dxfId="462" priority="217" stopIfTrue="1" operator="lessThan">
      <formula>$K$16</formula>
    </cfRule>
  </conditionalFormatting>
  <conditionalFormatting sqref="E17">
    <cfRule type="cellIs" dxfId="461" priority="216" stopIfTrue="1" operator="lessThan">
      <formula>$K$17</formula>
    </cfRule>
  </conditionalFormatting>
  <conditionalFormatting sqref="E18">
    <cfRule type="cellIs" dxfId="460" priority="215" stopIfTrue="1" operator="lessThan">
      <formula>$K$18</formula>
    </cfRule>
  </conditionalFormatting>
  <conditionalFormatting sqref="E19">
    <cfRule type="cellIs" dxfId="459" priority="214" stopIfTrue="1" operator="lessThan">
      <formula>$K$19</formula>
    </cfRule>
  </conditionalFormatting>
  <conditionalFormatting sqref="E20">
    <cfRule type="cellIs" dxfId="458" priority="213" stopIfTrue="1" operator="lessThan">
      <formula>$K$20</formula>
    </cfRule>
  </conditionalFormatting>
  <conditionalFormatting sqref="E23">
    <cfRule type="cellIs" dxfId="457" priority="212" stopIfTrue="1" operator="lessThan">
      <formula>$K$23</formula>
    </cfRule>
    <cfRule type="cellIs" dxfId="456" priority="277" operator="lessThan">
      <formula>$F$23</formula>
    </cfRule>
  </conditionalFormatting>
  <conditionalFormatting sqref="E26:E42">
    <cfRule type="cellIs" dxfId="455" priority="290" operator="lessThan">
      <formula>$F26</formula>
    </cfRule>
  </conditionalFormatting>
  <conditionalFormatting sqref="E27">
    <cfRule type="cellIs" dxfId="454" priority="211" stopIfTrue="1" operator="lessThan">
      <formula>$K$27</formula>
    </cfRule>
  </conditionalFormatting>
  <conditionalFormatting sqref="E28">
    <cfRule type="cellIs" dxfId="453" priority="210" stopIfTrue="1" operator="lessThan">
      <formula>$K$28</formula>
    </cfRule>
  </conditionalFormatting>
  <conditionalFormatting sqref="E29">
    <cfRule type="cellIs" dxfId="452" priority="209" stopIfTrue="1" operator="lessThan">
      <formula>$K$29</formula>
    </cfRule>
  </conditionalFormatting>
  <conditionalFormatting sqref="E30">
    <cfRule type="cellIs" dxfId="451" priority="208" stopIfTrue="1" operator="lessThan">
      <formula>$K$30</formula>
    </cfRule>
  </conditionalFormatting>
  <conditionalFormatting sqref="E31">
    <cfRule type="cellIs" dxfId="450" priority="207" stopIfTrue="1" operator="lessThan">
      <formula>$K$31</formula>
    </cfRule>
  </conditionalFormatting>
  <conditionalFormatting sqref="E32">
    <cfRule type="cellIs" dxfId="449" priority="206" stopIfTrue="1" operator="lessThan">
      <formula>$K$32</formula>
    </cfRule>
  </conditionalFormatting>
  <conditionalFormatting sqref="E33">
    <cfRule type="cellIs" dxfId="448" priority="205" stopIfTrue="1" operator="lessThan">
      <formula>$K$33</formula>
    </cfRule>
  </conditionalFormatting>
  <conditionalFormatting sqref="E34">
    <cfRule type="cellIs" dxfId="447" priority="204" stopIfTrue="1" operator="lessThan">
      <formula>$K$34</formula>
    </cfRule>
  </conditionalFormatting>
  <conditionalFormatting sqref="E35">
    <cfRule type="cellIs" dxfId="446" priority="203" stopIfTrue="1" operator="lessThan">
      <formula>$K$35</formula>
    </cfRule>
  </conditionalFormatting>
  <conditionalFormatting sqref="E36">
    <cfRule type="cellIs" dxfId="445" priority="202" stopIfTrue="1" operator="lessThan">
      <formula>$K$36</formula>
    </cfRule>
  </conditionalFormatting>
  <conditionalFormatting sqref="E37">
    <cfRule type="cellIs" dxfId="444" priority="201" stopIfTrue="1" operator="lessThan">
      <formula>$K$37</formula>
    </cfRule>
  </conditionalFormatting>
  <conditionalFormatting sqref="E38">
    <cfRule type="cellIs" dxfId="443" priority="200" stopIfTrue="1" operator="lessThan">
      <formula>$K$38</formula>
    </cfRule>
  </conditionalFormatting>
  <conditionalFormatting sqref="E39">
    <cfRule type="cellIs" dxfId="442" priority="199" stopIfTrue="1" operator="lessThan">
      <formula>$K$39</formula>
    </cfRule>
  </conditionalFormatting>
  <conditionalFormatting sqref="E40">
    <cfRule type="cellIs" dxfId="441" priority="198" stopIfTrue="1" operator="lessThan">
      <formula>$K$40</formula>
    </cfRule>
  </conditionalFormatting>
  <conditionalFormatting sqref="E41">
    <cfRule type="cellIs" dxfId="440" priority="197" stopIfTrue="1" operator="lessThan">
      <formula>$K$41</formula>
    </cfRule>
  </conditionalFormatting>
  <conditionalFormatting sqref="E42">
    <cfRule type="cellIs" dxfId="439" priority="195" stopIfTrue="1" operator="lessThan">
      <formula>$K$42</formula>
    </cfRule>
  </conditionalFormatting>
  <conditionalFormatting sqref="E46:E52">
    <cfRule type="cellIs" dxfId="438" priority="287" operator="lessThan">
      <formula>$G46</formula>
    </cfRule>
    <cfRule type="cellIs" dxfId="437" priority="288" operator="lessThan">
      <formula>$F46</formula>
    </cfRule>
  </conditionalFormatting>
  <conditionalFormatting sqref="E50">
    <cfRule type="cellIs" dxfId="436" priority="284" operator="lessThan">
      <formula>SUM($E$51:$E$52)</formula>
    </cfRule>
  </conditionalFormatting>
  <conditionalFormatting sqref="E27:G27">
    <cfRule type="cellIs" dxfId="435" priority="56" operator="greaterThan">
      <formula>1000</formula>
    </cfRule>
  </conditionalFormatting>
  <conditionalFormatting sqref="E28:G28">
    <cfRule type="cellIs" dxfId="434" priority="47" operator="greaterThan">
      <formula>8000</formula>
    </cfRule>
  </conditionalFormatting>
  <conditionalFormatting sqref="E33:G33">
    <cfRule type="cellIs" dxfId="433" priority="53" operator="greaterThan">
      <formula>1000</formula>
    </cfRule>
  </conditionalFormatting>
  <conditionalFormatting sqref="E34:G34">
    <cfRule type="cellIs" dxfId="432" priority="44" operator="greaterThan">
      <formula>8000</formula>
    </cfRule>
  </conditionalFormatting>
  <conditionalFormatting sqref="E36:G36">
    <cfRule type="cellIs" dxfId="431" priority="50" operator="greaterThan">
      <formula>1000</formula>
    </cfRule>
  </conditionalFormatting>
  <conditionalFormatting sqref="E37:G37">
    <cfRule type="cellIs" dxfId="430" priority="41" operator="greaterThan">
      <formula>8000</formula>
    </cfRule>
  </conditionalFormatting>
  <conditionalFormatting sqref="E43:G56 E21:G22 E24:G25">
    <cfRule type="notContainsBlanks" dxfId="429" priority="325">
      <formula>LEN(TRIM(E21))&gt;0</formula>
    </cfRule>
  </conditionalFormatting>
  <conditionalFormatting sqref="E7:I13">
    <cfRule type="cellIs" dxfId="428" priority="32" stopIfTrue="1" operator="lessThan">
      <formula>0</formula>
    </cfRule>
  </conditionalFormatting>
  <conditionalFormatting sqref="E14:I56">
    <cfRule type="cellIs" dxfId="427" priority="229" stopIfTrue="1" operator="lessThan">
      <formula>0</formula>
    </cfRule>
  </conditionalFormatting>
  <conditionalFormatting sqref="F50">
    <cfRule type="cellIs" dxfId="426" priority="283" operator="lessThan">
      <formula>SUM($F$51:$F$52)</formula>
    </cfRule>
  </conditionalFormatting>
  <conditionalFormatting sqref="F50:G50">
    <cfRule type="cellIs" dxfId="425" priority="265" operator="lessThan">
      <formula>$G50</formula>
    </cfRule>
    <cfRule type="cellIs" dxfId="424" priority="266" operator="lessThan">
      <formula>$F50</formula>
    </cfRule>
  </conditionalFormatting>
  <conditionalFormatting sqref="G7">
    <cfRule type="cellIs" dxfId="423" priority="24" stopIfTrue="1" operator="lessThan">
      <formula>$J$7</formula>
    </cfRule>
    <cfRule type="cellIs" dxfId="422" priority="37" operator="greaterThan">
      <formula>$E$7</formula>
    </cfRule>
  </conditionalFormatting>
  <conditionalFormatting sqref="G8">
    <cfRule type="cellIs" dxfId="421" priority="23" stopIfTrue="1" operator="lessThan">
      <formula>$J$8</formula>
    </cfRule>
    <cfRule type="cellIs" dxfId="420" priority="36" operator="greaterThan">
      <formula>$E$8</formula>
    </cfRule>
  </conditionalFormatting>
  <conditionalFormatting sqref="G9">
    <cfRule type="cellIs" dxfId="419" priority="35" operator="greaterThan">
      <formula>$E$9</formula>
    </cfRule>
    <cfRule type="cellIs" dxfId="418" priority="22" stopIfTrue="1" operator="lessThan">
      <formula>$J$9</formula>
    </cfRule>
  </conditionalFormatting>
  <conditionalFormatting sqref="G10">
    <cfRule type="cellIs" dxfId="417" priority="34" operator="greaterThan">
      <formula>$E$10</formula>
    </cfRule>
    <cfRule type="cellIs" dxfId="416" priority="21" stopIfTrue="1" operator="lessThan">
      <formula>$J$10</formula>
    </cfRule>
  </conditionalFormatting>
  <conditionalFormatting sqref="G11">
    <cfRule type="cellIs" dxfId="415" priority="33" operator="greaterThan">
      <formula>$E$11</formula>
    </cfRule>
    <cfRule type="cellIs" dxfId="414" priority="20" stopIfTrue="1" operator="lessThan">
      <formula>$J$11</formula>
    </cfRule>
  </conditionalFormatting>
  <conditionalFormatting sqref="G12">
    <cfRule type="cellIs" dxfId="413" priority="4" stopIfTrue="1" operator="greaterThan">
      <formula>$E$12</formula>
    </cfRule>
    <cfRule type="cellIs" dxfId="412" priority="19" stopIfTrue="1" operator="lessThan">
      <formula>$J$12</formula>
    </cfRule>
  </conditionalFormatting>
  <conditionalFormatting sqref="G13">
    <cfRule type="cellIs" dxfId="411" priority="3" stopIfTrue="1" operator="greaterThan">
      <formula>$E$13</formula>
    </cfRule>
    <cfRule type="cellIs" dxfId="410" priority="18" stopIfTrue="1" operator="lessThan">
      <formula>$J$13</formula>
    </cfRule>
  </conditionalFormatting>
  <conditionalFormatting sqref="G14">
    <cfRule type="cellIs" dxfId="409" priority="234" operator="lessThan">
      <formula>$F14</formula>
    </cfRule>
    <cfRule type="cellIs" dxfId="408" priority="187" stopIfTrue="1" operator="lessThan">
      <formula>$J$14</formula>
    </cfRule>
  </conditionalFormatting>
  <conditionalFormatting sqref="G15">
    <cfRule type="cellIs" dxfId="407" priority="257" operator="greaterThan">
      <formula>$E$15</formula>
    </cfRule>
    <cfRule type="cellIs" dxfId="406" priority="186" stopIfTrue="1" operator="lessThan">
      <formula>$J$15</formula>
    </cfRule>
  </conditionalFormatting>
  <conditionalFormatting sqref="G16">
    <cfRule type="cellIs" dxfId="405" priority="185" stopIfTrue="1" operator="lessThan">
      <formula>$J$16</formula>
    </cfRule>
    <cfRule type="cellIs" dxfId="404" priority="256" operator="greaterThan">
      <formula>$E$16</formula>
    </cfRule>
  </conditionalFormatting>
  <conditionalFormatting sqref="G17">
    <cfRule type="cellIs" dxfId="403" priority="184" stopIfTrue="1" operator="lessThan">
      <formula>$J$17</formula>
    </cfRule>
    <cfRule type="cellIs" dxfId="402" priority="255" operator="greaterThan">
      <formula>$E$17</formula>
    </cfRule>
  </conditionalFormatting>
  <conditionalFormatting sqref="G18">
    <cfRule type="cellIs" dxfId="401" priority="254" operator="greaterThan">
      <formula>$E$18</formula>
    </cfRule>
    <cfRule type="cellIs" dxfId="400" priority="183" stopIfTrue="1" operator="lessThan">
      <formula>$J$18</formula>
    </cfRule>
  </conditionalFormatting>
  <conditionalFormatting sqref="G19">
    <cfRule type="cellIs" dxfId="399" priority="182" stopIfTrue="1" operator="lessThan">
      <formula>$J$19</formula>
    </cfRule>
    <cfRule type="cellIs" dxfId="398" priority="253" operator="greaterThan">
      <formula>$E$19</formula>
    </cfRule>
  </conditionalFormatting>
  <conditionalFormatting sqref="G20">
    <cfRule type="cellIs" dxfId="397" priority="181" stopIfTrue="1" operator="lessThan">
      <formula>$J$20</formula>
    </cfRule>
    <cfRule type="cellIs" dxfId="396" priority="252" operator="greaterThan">
      <formula>$E$20</formula>
    </cfRule>
  </conditionalFormatting>
  <conditionalFormatting sqref="G23">
    <cfRule type="cellIs" dxfId="395" priority="251" operator="greaterThan">
      <formula>$E$23</formula>
    </cfRule>
    <cfRule type="cellIs" dxfId="394" priority="180" stopIfTrue="1" operator="lessThan">
      <formula>$J$23</formula>
    </cfRule>
  </conditionalFormatting>
  <conditionalFormatting sqref="G27">
    <cfRule type="cellIs" dxfId="393" priority="179" stopIfTrue="1" operator="lessThan">
      <formula>$J$27</formula>
    </cfRule>
    <cfRule type="cellIs" dxfId="392" priority="250" operator="greaterThan">
      <formula>$E$27</formula>
    </cfRule>
  </conditionalFormatting>
  <conditionalFormatting sqref="G28">
    <cfRule type="cellIs" dxfId="391" priority="249" operator="greaterThan">
      <formula>$E$28</formula>
    </cfRule>
    <cfRule type="cellIs" dxfId="390" priority="178" stopIfTrue="1" operator="lessThan">
      <formula>$J$28</formula>
    </cfRule>
  </conditionalFormatting>
  <conditionalFormatting sqref="G29">
    <cfRule type="cellIs" dxfId="389" priority="177" stopIfTrue="1" operator="lessThan">
      <formula>$J$29</formula>
    </cfRule>
    <cfRule type="cellIs" dxfId="388" priority="248" operator="greaterThan">
      <formula>$E$29</formula>
    </cfRule>
  </conditionalFormatting>
  <conditionalFormatting sqref="G30">
    <cfRule type="cellIs" dxfId="387" priority="176" stopIfTrue="1" operator="lessThan">
      <formula>$J$30</formula>
    </cfRule>
    <cfRule type="cellIs" dxfId="386" priority="247" operator="greaterThan">
      <formula>$E$30</formula>
    </cfRule>
  </conditionalFormatting>
  <conditionalFormatting sqref="G31">
    <cfRule type="cellIs" dxfId="385" priority="175" stopIfTrue="1" operator="lessThan">
      <formula>$J$31</formula>
    </cfRule>
    <cfRule type="cellIs" dxfId="384" priority="246" operator="greaterThan">
      <formula>$E$31</formula>
    </cfRule>
  </conditionalFormatting>
  <conditionalFormatting sqref="G32">
    <cfRule type="cellIs" dxfId="383" priority="245" operator="greaterThan">
      <formula>$E$32</formula>
    </cfRule>
    <cfRule type="cellIs" dxfId="382" priority="174" stopIfTrue="1" operator="lessThan">
      <formula>$J$32</formula>
    </cfRule>
  </conditionalFormatting>
  <conditionalFormatting sqref="G33">
    <cfRule type="cellIs" dxfId="381" priority="173" stopIfTrue="1" operator="lessThan">
      <formula>$J$33</formula>
    </cfRule>
    <cfRule type="cellIs" dxfId="380" priority="244" operator="greaterThan">
      <formula>$E$33</formula>
    </cfRule>
  </conditionalFormatting>
  <conditionalFormatting sqref="G34">
    <cfRule type="cellIs" dxfId="379" priority="172" stopIfTrue="1" operator="lessThan">
      <formula>$J$34</formula>
    </cfRule>
    <cfRule type="cellIs" dxfId="378" priority="243" operator="greaterThan">
      <formula>$E$34</formula>
    </cfRule>
  </conditionalFormatting>
  <conditionalFormatting sqref="G35">
    <cfRule type="cellIs" dxfId="377" priority="171" stopIfTrue="1" operator="lessThan">
      <formula>$J$35</formula>
    </cfRule>
    <cfRule type="cellIs" dxfId="376" priority="242" operator="greaterThan">
      <formula>$E$35</formula>
    </cfRule>
  </conditionalFormatting>
  <conditionalFormatting sqref="G36">
    <cfRule type="cellIs" dxfId="375" priority="170" stopIfTrue="1" operator="lessThan">
      <formula>$J$36</formula>
    </cfRule>
    <cfRule type="cellIs" dxfId="374" priority="241" operator="greaterThan">
      <formula>$E$36</formula>
    </cfRule>
  </conditionalFormatting>
  <conditionalFormatting sqref="G37">
    <cfRule type="cellIs" dxfId="373" priority="169" stopIfTrue="1" operator="lessThan">
      <formula>$J$37</formula>
    </cfRule>
    <cfRule type="cellIs" dxfId="372" priority="240" operator="greaterThan">
      <formula>$E$37</formula>
    </cfRule>
  </conditionalFormatting>
  <conditionalFormatting sqref="G38">
    <cfRule type="cellIs" dxfId="371" priority="239" operator="greaterThan">
      <formula>$E$38</formula>
    </cfRule>
    <cfRule type="cellIs" dxfId="370" priority="168" stopIfTrue="1" operator="lessThan">
      <formula>$J$38</formula>
    </cfRule>
  </conditionalFormatting>
  <conditionalFormatting sqref="G39">
    <cfRule type="cellIs" dxfId="369" priority="238" operator="greaterThan">
      <formula>$E$39</formula>
    </cfRule>
    <cfRule type="cellIs" dxfId="368" priority="167" stopIfTrue="1" operator="lessThan">
      <formula>$J$39</formula>
    </cfRule>
  </conditionalFormatting>
  <conditionalFormatting sqref="G40">
    <cfRule type="cellIs" dxfId="367" priority="237" operator="lessThan">
      <formula>$E$40</formula>
    </cfRule>
    <cfRule type="cellIs" dxfId="366" priority="166" stopIfTrue="1" operator="lessThan">
      <formula>$J$40</formula>
    </cfRule>
  </conditionalFormatting>
  <conditionalFormatting sqref="G41">
    <cfRule type="cellIs" dxfId="365" priority="165" stopIfTrue="1" operator="lessThan">
      <formula>$J$41</formula>
    </cfRule>
    <cfRule type="cellIs" dxfId="364" priority="236" operator="greaterThan">
      <formula>$E$41</formula>
    </cfRule>
  </conditionalFormatting>
  <conditionalFormatting sqref="G50">
    <cfRule type="cellIs" dxfId="363" priority="282" operator="lessThan">
      <formula>SUM($G$51:$G$52)</formula>
    </cfRule>
  </conditionalFormatting>
  <conditionalFormatting sqref="H7">
    <cfRule type="cellIs" dxfId="362" priority="2" operator="lessThan">
      <formula>$M$7</formula>
    </cfRule>
  </conditionalFormatting>
  <conditionalFormatting sqref="H8">
    <cfRule type="cellIs" dxfId="361" priority="10" stopIfTrue="1" operator="lessThan">
      <formula>$M$8</formula>
    </cfRule>
  </conditionalFormatting>
  <conditionalFormatting sqref="H9">
    <cfRule type="cellIs" dxfId="360" priority="9" stopIfTrue="1" operator="lessThan">
      <formula>$M$9</formula>
    </cfRule>
  </conditionalFormatting>
  <conditionalFormatting sqref="H10">
    <cfRule type="cellIs" dxfId="359" priority="8" stopIfTrue="1" operator="lessThan">
      <formula>$M$10</formula>
    </cfRule>
  </conditionalFormatting>
  <conditionalFormatting sqref="H11">
    <cfRule type="cellIs" dxfId="358" priority="7" stopIfTrue="1" operator="lessThan">
      <formula>$M$11</formula>
    </cfRule>
  </conditionalFormatting>
  <conditionalFormatting sqref="H12">
    <cfRule type="cellIs" dxfId="357" priority="6" stopIfTrue="1" operator="lessThan">
      <formula>$M$12</formula>
    </cfRule>
  </conditionalFormatting>
  <conditionalFormatting sqref="H13">
    <cfRule type="cellIs" dxfId="356" priority="5" stopIfTrue="1" operator="lessThan">
      <formula>$M$13</formula>
    </cfRule>
  </conditionalFormatting>
  <conditionalFormatting sqref="H14">
    <cfRule type="cellIs" dxfId="355" priority="107" stopIfTrue="1" operator="lessThan">
      <formula>$M$14</formula>
    </cfRule>
  </conditionalFormatting>
  <conditionalFormatting sqref="H15">
    <cfRule type="cellIs" dxfId="354" priority="106" stopIfTrue="1" operator="lessThan">
      <formula>$M$15</formula>
    </cfRule>
  </conditionalFormatting>
  <conditionalFormatting sqref="H16">
    <cfRule type="cellIs" dxfId="353" priority="105" stopIfTrue="1" operator="lessThan">
      <formula>$M$16</formula>
    </cfRule>
  </conditionalFormatting>
  <conditionalFormatting sqref="H17">
    <cfRule type="cellIs" dxfId="352" priority="104" stopIfTrue="1" operator="lessThan">
      <formula>$M$17</formula>
    </cfRule>
  </conditionalFormatting>
  <conditionalFormatting sqref="H18">
    <cfRule type="cellIs" dxfId="351" priority="103" stopIfTrue="1" operator="lessThan">
      <formula>$M$18</formula>
    </cfRule>
  </conditionalFormatting>
  <conditionalFormatting sqref="H19">
    <cfRule type="cellIs" dxfId="350" priority="102" stopIfTrue="1" operator="lessThan">
      <formula>$M$19</formula>
    </cfRule>
  </conditionalFormatting>
  <conditionalFormatting sqref="H20">
    <cfRule type="cellIs" dxfId="349" priority="101" stopIfTrue="1" operator="lessThan">
      <formula>$M$20</formula>
    </cfRule>
  </conditionalFormatting>
  <conditionalFormatting sqref="H21">
    <cfRule type="cellIs" dxfId="348" priority="100" stopIfTrue="1" operator="lessThan">
      <formula>$M$21</formula>
    </cfRule>
  </conditionalFormatting>
  <conditionalFormatting sqref="H22">
    <cfRule type="cellIs" dxfId="347" priority="99" stopIfTrue="1" operator="lessThan">
      <formula>$M$22</formula>
    </cfRule>
  </conditionalFormatting>
  <conditionalFormatting sqref="H23">
    <cfRule type="cellIs" dxfId="346" priority="98" stopIfTrue="1" operator="lessThan">
      <formula>$M$23</formula>
    </cfRule>
  </conditionalFormatting>
  <conditionalFormatting sqref="H24">
    <cfRule type="cellIs" dxfId="345" priority="97" stopIfTrue="1" operator="lessThan">
      <formula>$M$24</formula>
    </cfRule>
  </conditionalFormatting>
  <conditionalFormatting sqref="H25">
    <cfRule type="cellIs" dxfId="344" priority="96" stopIfTrue="1" operator="lessThan">
      <formula>$M$25</formula>
    </cfRule>
  </conditionalFormatting>
  <conditionalFormatting sqref="H26">
    <cfRule type="cellIs" dxfId="343" priority="95" stopIfTrue="1" operator="lessThan">
      <formula>$M$26</formula>
    </cfRule>
  </conditionalFormatting>
  <conditionalFormatting sqref="H27">
    <cfRule type="cellIs" dxfId="342" priority="94" stopIfTrue="1" operator="lessThan">
      <formula>$M$27</formula>
    </cfRule>
  </conditionalFormatting>
  <conditionalFormatting sqref="H28">
    <cfRule type="cellIs" dxfId="341" priority="93" stopIfTrue="1" operator="lessThan">
      <formula>$M$28</formula>
    </cfRule>
  </conditionalFormatting>
  <conditionalFormatting sqref="H29">
    <cfRule type="cellIs" dxfId="340" priority="92" stopIfTrue="1" operator="lessThan">
      <formula>$M$29</formula>
    </cfRule>
  </conditionalFormatting>
  <conditionalFormatting sqref="H30">
    <cfRule type="cellIs" dxfId="339" priority="91" stopIfTrue="1" operator="lessThan">
      <formula>$M$30</formula>
    </cfRule>
  </conditionalFormatting>
  <conditionalFormatting sqref="H31">
    <cfRule type="cellIs" dxfId="338" priority="90" stopIfTrue="1" operator="lessThan">
      <formula>$M$31</formula>
    </cfRule>
  </conditionalFormatting>
  <conditionalFormatting sqref="H32">
    <cfRule type="cellIs" dxfId="337" priority="89" stopIfTrue="1" operator="lessThan">
      <formula>$M$32</formula>
    </cfRule>
  </conditionalFormatting>
  <conditionalFormatting sqref="H33">
    <cfRule type="cellIs" dxfId="336" priority="88" stopIfTrue="1" operator="lessThan">
      <formula>$M$33</formula>
    </cfRule>
  </conditionalFormatting>
  <conditionalFormatting sqref="H34">
    <cfRule type="cellIs" dxfId="335" priority="87" stopIfTrue="1" operator="lessThan">
      <formula>$M$34</formula>
    </cfRule>
  </conditionalFormatting>
  <conditionalFormatting sqref="H35">
    <cfRule type="cellIs" dxfId="334" priority="86" stopIfTrue="1" operator="lessThan">
      <formula>$M$35</formula>
    </cfRule>
  </conditionalFormatting>
  <conditionalFormatting sqref="H36">
    <cfRule type="cellIs" dxfId="333" priority="85" stopIfTrue="1" operator="lessThan">
      <formula>$M$36</formula>
    </cfRule>
  </conditionalFormatting>
  <conditionalFormatting sqref="H37">
    <cfRule type="cellIs" dxfId="332" priority="84" stopIfTrue="1" operator="lessThan">
      <formula>$M$37</formula>
    </cfRule>
  </conditionalFormatting>
  <conditionalFormatting sqref="H38">
    <cfRule type="cellIs" dxfId="331" priority="83" stopIfTrue="1" operator="lessThan">
      <formula>$M$38</formula>
    </cfRule>
  </conditionalFormatting>
  <conditionalFormatting sqref="H39">
    <cfRule type="cellIs" dxfId="330" priority="82" stopIfTrue="1" operator="lessThan">
      <formula>$M$39</formula>
    </cfRule>
  </conditionalFormatting>
  <conditionalFormatting sqref="H40">
    <cfRule type="cellIs" dxfId="329" priority="81" stopIfTrue="1" operator="lessThan">
      <formula>$M$40</formula>
    </cfRule>
  </conditionalFormatting>
  <conditionalFormatting sqref="H41">
    <cfRule type="cellIs" dxfId="328" priority="80" stopIfTrue="1" operator="lessThan">
      <formula>$M$41</formula>
    </cfRule>
  </conditionalFormatting>
  <conditionalFormatting sqref="H42">
    <cfRule type="cellIs" dxfId="327" priority="79" stopIfTrue="1" operator="lessThan">
      <formula>$M$42</formula>
    </cfRule>
  </conditionalFormatting>
  <conditionalFormatting sqref="H43">
    <cfRule type="cellIs" dxfId="326" priority="78" stopIfTrue="1" operator="lessThan">
      <formula>$M$43</formula>
    </cfRule>
  </conditionalFormatting>
  <conditionalFormatting sqref="H44">
    <cfRule type="cellIs" dxfId="325" priority="77" stopIfTrue="1" operator="lessThan">
      <formula>$M$44</formula>
    </cfRule>
  </conditionalFormatting>
  <conditionalFormatting sqref="H45">
    <cfRule type="cellIs" dxfId="324" priority="286" operator="lessThan">
      <formula>SUM($H$46:$H$49)</formula>
    </cfRule>
    <cfRule type="cellIs" dxfId="323" priority="76" stopIfTrue="1" operator="lessThan">
      <formula>$M$45</formula>
    </cfRule>
  </conditionalFormatting>
  <conditionalFormatting sqref="H46">
    <cfRule type="cellIs" dxfId="322" priority="75" stopIfTrue="1" operator="lessThan">
      <formula>$M$46</formula>
    </cfRule>
  </conditionalFormatting>
  <conditionalFormatting sqref="H47">
    <cfRule type="cellIs" dxfId="321" priority="74" stopIfTrue="1" operator="lessThan">
      <formula>$M$47</formula>
    </cfRule>
  </conditionalFormatting>
  <conditionalFormatting sqref="H48">
    <cfRule type="cellIs" dxfId="320" priority="73" stopIfTrue="1" operator="lessThan">
      <formula>$M$48</formula>
    </cfRule>
  </conditionalFormatting>
  <conditionalFormatting sqref="H49">
    <cfRule type="cellIs" dxfId="319" priority="72" stopIfTrue="1" operator="lessThan">
      <formula>$M$49</formula>
    </cfRule>
  </conditionalFormatting>
  <conditionalFormatting sqref="H50">
    <cfRule type="cellIs" dxfId="318" priority="71" stopIfTrue="1" operator="lessThan">
      <formula>$M$50</formula>
    </cfRule>
    <cfRule type="cellIs" dxfId="317" priority="281" operator="lessThan">
      <formula>SUM($H$51:$H$55)</formula>
    </cfRule>
  </conditionalFormatting>
  <conditionalFormatting sqref="H51">
    <cfRule type="cellIs" dxfId="316" priority="70" stopIfTrue="1" operator="lessThan">
      <formula>$M$51</formula>
    </cfRule>
  </conditionalFormatting>
  <conditionalFormatting sqref="H52">
    <cfRule type="cellIs" dxfId="315" priority="69" stopIfTrue="1" operator="lessThan">
      <formula>$M$52</formula>
    </cfRule>
  </conditionalFormatting>
  <conditionalFormatting sqref="H53">
    <cfRule type="cellIs" dxfId="314" priority="68" stopIfTrue="1" operator="lessThan">
      <formula>$M$53</formula>
    </cfRule>
  </conditionalFormatting>
  <conditionalFormatting sqref="H54">
    <cfRule type="cellIs" dxfId="313" priority="67" stopIfTrue="1" operator="lessThan">
      <formula>$M$54</formula>
    </cfRule>
  </conditionalFormatting>
  <conditionalFormatting sqref="H55">
    <cfRule type="cellIs" dxfId="312" priority="66" stopIfTrue="1" operator="lessThan">
      <formula>$M$55</formula>
    </cfRule>
  </conditionalFormatting>
  <conditionalFormatting sqref="H56">
    <cfRule type="cellIs" dxfId="311" priority="65" stopIfTrue="1" operator="lessThan">
      <formula>$M$56</formula>
    </cfRule>
  </conditionalFormatting>
  <conditionalFormatting sqref="H11:I11">
    <cfRule type="cellIs" dxfId="310" priority="1" stopIfTrue="1" operator="lessThan">
      <formula>$L$11</formula>
    </cfRule>
  </conditionalFormatting>
  <conditionalFormatting sqref="I7">
    <cfRule type="cellIs" dxfId="309" priority="17" stopIfTrue="1" operator="lessThan">
      <formula>$L$7</formula>
    </cfRule>
  </conditionalFormatting>
  <conditionalFormatting sqref="I8">
    <cfRule type="cellIs" dxfId="308" priority="16" stopIfTrue="1" operator="lessThan">
      <formula>$L$8</formula>
    </cfRule>
  </conditionalFormatting>
  <conditionalFormatting sqref="I9">
    <cfRule type="cellIs" dxfId="307" priority="15" stopIfTrue="1" operator="lessThan">
      <formula>$L$9</formula>
    </cfRule>
  </conditionalFormatting>
  <conditionalFormatting sqref="I10">
    <cfRule type="cellIs" dxfId="306" priority="14" stopIfTrue="1" operator="lessThan">
      <formula>$L$10</formula>
    </cfRule>
  </conditionalFormatting>
  <conditionalFormatting sqref="I12">
    <cfRule type="cellIs" dxfId="305" priority="12" stopIfTrue="1" operator="lessThan">
      <formula>$L$12</formula>
    </cfRule>
  </conditionalFormatting>
  <conditionalFormatting sqref="I13">
    <cfRule type="cellIs" dxfId="304" priority="11" stopIfTrue="1" operator="lessThan">
      <formula>$L$13</formula>
    </cfRule>
  </conditionalFormatting>
  <conditionalFormatting sqref="I14">
    <cfRule type="cellIs" dxfId="303" priority="157" stopIfTrue="1" operator="lessThan">
      <formula>$L$14</formula>
    </cfRule>
  </conditionalFormatting>
  <conditionalFormatting sqref="I15">
    <cfRule type="cellIs" dxfId="302" priority="156" stopIfTrue="1" operator="lessThan">
      <formula>$L$15</formula>
    </cfRule>
  </conditionalFormatting>
  <conditionalFormatting sqref="I16">
    <cfRule type="cellIs" dxfId="301" priority="155" stopIfTrue="1" operator="lessThan">
      <formula>$L$16</formula>
    </cfRule>
  </conditionalFormatting>
  <conditionalFormatting sqref="I17">
    <cfRule type="cellIs" dxfId="300" priority="154" stopIfTrue="1" operator="lessThan">
      <formula>$L$17</formula>
    </cfRule>
  </conditionalFormatting>
  <conditionalFormatting sqref="I18">
    <cfRule type="cellIs" dxfId="299" priority="153" stopIfTrue="1" operator="lessThan">
      <formula>$L$18</formula>
    </cfRule>
  </conditionalFormatting>
  <conditionalFormatting sqref="I19">
    <cfRule type="cellIs" dxfId="298" priority="152" stopIfTrue="1" operator="lessThan">
      <formula>$L$19</formula>
    </cfRule>
  </conditionalFormatting>
  <conditionalFormatting sqref="I20">
    <cfRule type="cellIs" dxfId="297" priority="151" stopIfTrue="1" operator="lessThan">
      <formula>$L$20</formula>
    </cfRule>
  </conditionalFormatting>
  <conditionalFormatting sqref="I21">
    <cfRule type="cellIs" dxfId="296" priority="150" stopIfTrue="1" operator="lessThan">
      <formula>$L$21</formula>
    </cfRule>
  </conditionalFormatting>
  <conditionalFormatting sqref="I22">
    <cfRule type="cellIs" dxfId="295" priority="149" stopIfTrue="1" operator="lessThan">
      <formula>$L$22</formula>
    </cfRule>
  </conditionalFormatting>
  <conditionalFormatting sqref="I23">
    <cfRule type="cellIs" dxfId="294" priority="148" stopIfTrue="1" operator="lessThan">
      <formula>$L$23</formula>
    </cfRule>
  </conditionalFormatting>
  <conditionalFormatting sqref="I24">
    <cfRule type="cellIs" dxfId="293" priority="147" stopIfTrue="1" operator="lessThan">
      <formula>$L$24</formula>
    </cfRule>
  </conditionalFormatting>
  <conditionalFormatting sqref="I25">
    <cfRule type="cellIs" dxfId="292" priority="146" stopIfTrue="1" operator="lessThan">
      <formula>$L$25</formula>
    </cfRule>
  </conditionalFormatting>
  <conditionalFormatting sqref="I26">
    <cfRule type="cellIs" dxfId="291" priority="145" stopIfTrue="1" operator="lessThan">
      <formula>$L$26</formula>
    </cfRule>
  </conditionalFormatting>
  <conditionalFormatting sqref="I27">
    <cfRule type="cellIs" dxfId="290" priority="144" stopIfTrue="1" operator="lessThan">
      <formula>$L$27</formula>
    </cfRule>
  </conditionalFormatting>
  <conditionalFormatting sqref="I28">
    <cfRule type="cellIs" dxfId="289" priority="143" stopIfTrue="1" operator="lessThan">
      <formula>$L$28</formula>
    </cfRule>
  </conditionalFormatting>
  <conditionalFormatting sqref="I29">
    <cfRule type="cellIs" dxfId="288" priority="142" stopIfTrue="1" operator="lessThan">
      <formula>$L$29</formula>
    </cfRule>
  </conditionalFormatting>
  <conditionalFormatting sqref="I30">
    <cfRule type="cellIs" dxfId="287" priority="141" stopIfTrue="1" operator="lessThan">
      <formula>$L$30</formula>
    </cfRule>
  </conditionalFormatting>
  <conditionalFormatting sqref="I31">
    <cfRule type="cellIs" dxfId="286" priority="140" stopIfTrue="1" operator="lessThan">
      <formula>$L$31</formula>
    </cfRule>
  </conditionalFormatting>
  <conditionalFormatting sqref="I32">
    <cfRule type="cellIs" dxfId="285" priority="139" stopIfTrue="1" operator="lessThan">
      <formula>$L$32</formula>
    </cfRule>
  </conditionalFormatting>
  <conditionalFormatting sqref="I33">
    <cfRule type="cellIs" dxfId="284" priority="138" stopIfTrue="1" operator="lessThan">
      <formula>$L$33</formula>
    </cfRule>
  </conditionalFormatting>
  <conditionalFormatting sqref="I34">
    <cfRule type="cellIs" dxfId="283" priority="137" stopIfTrue="1" operator="lessThan">
      <formula>$L$34</formula>
    </cfRule>
  </conditionalFormatting>
  <conditionalFormatting sqref="I35">
    <cfRule type="cellIs" dxfId="282" priority="136" stopIfTrue="1" operator="lessThan">
      <formula>$L$35</formula>
    </cfRule>
  </conditionalFormatting>
  <conditionalFormatting sqref="I36">
    <cfRule type="cellIs" dxfId="281" priority="135" stopIfTrue="1" operator="lessThan">
      <formula>$L$36</formula>
    </cfRule>
  </conditionalFormatting>
  <conditionalFormatting sqref="I37">
    <cfRule type="cellIs" dxfId="280" priority="134" stopIfTrue="1" operator="lessThan">
      <formula>$L$37</formula>
    </cfRule>
  </conditionalFormatting>
  <conditionalFormatting sqref="I38">
    <cfRule type="cellIs" dxfId="279" priority="133" stopIfTrue="1" operator="lessThan">
      <formula>$L$38</formula>
    </cfRule>
  </conditionalFormatting>
  <conditionalFormatting sqref="I39">
    <cfRule type="cellIs" dxfId="278" priority="132" stopIfTrue="1" operator="lessThan">
      <formula>$L$39</formula>
    </cfRule>
  </conditionalFormatting>
  <conditionalFormatting sqref="I40">
    <cfRule type="cellIs" dxfId="277" priority="131" stopIfTrue="1" operator="lessThan">
      <formula>$L$40</formula>
    </cfRule>
  </conditionalFormatting>
  <conditionalFormatting sqref="I41">
    <cfRule type="cellIs" dxfId="276" priority="130" stopIfTrue="1" operator="lessThan">
      <formula>$L$41</formula>
    </cfRule>
  </conditionalFormatting>
  <conditionalFormatting sqref="I42">
    <cfRule type="cellIs" dxfId="275" priority="129" stopIfTrue="1" operator="lessThan">
      <formula>$L$42</formula>
    </cfRule>
  </conditionalFormatting>
  <conditionalFormatting sqref="I43">
    <cfRule type="cellIs" dxfId="274" priority="128" stopIfTrue="1" operator="lessThan">
      <formula>$L$43</formula>
    </cfRule>
  </conditionalFormatting>
  <conditionalFormatting sqref="I44">
    <cfRule type="cellIs" dxfId="273" priority="127" stopIfTrue="1" operator="lessThan">
      <formula>$L$44</formula>
    </cfRule>
  </conditionalFormatting>
  <conditionalFormatting sqref="I45">
    <cfRule type="cellIs" dxfId="272" priority="285" operator="lessThan">
      <formula>SUM($I$46:$I$49)</formula>
    </cfRule>
    <cfRule type="cellIs" dxfId="271" priority="126" stopIfTrue="1" operator="lessThan">
      <formula>$L$45</formula>
    </cfRule>
  </conditionalFormatting>
  <conditionalFormatting sqref="I46">
    <cfRule type="cellIs" dxfId="270" priority="125" stopIfTrue="1" operator="lessThan">
      <formula>$L$46</formula>
    </cfRule>
  </conditionalFormatting>
  <conditionalFormatting sqref="I47">
    <cfRule type="cellIs" dxfId="269" priority="124" stopIfTrue="1" operator="lessThan">
      <formula>$L$47</formula>
    </cfRule>
  </conditionalFormatting>
  <conditionalFormatting sqref="I48">
    <cfRule type="cellIs" dxfId="268" priority="123" stopIfTrue="1" operator="lessThan">
      <formula>$L$48</formula>
    </cfRule>
  </conditionalFormatting>
  <conditionalFormatting sqref="I49">
    <cfRule type="cellIs" dxfId="267" priority="122" stopIfTrue="1" operator="lessThan">
      <formula>$L$49</formula>
    </cfRule>
  </conditionalFormatting>
  <conditionalFormatting sqref="I50">
    <cfRule type="cellIs" dxfId="266" priority="280" operator="lessThan">
      <formula>SUM($I$51:$I$55)</formula>
    </cfRule>
    <cfRule type="cellIs" dxfId="265" priority="121" stopIfTrue="1" operator="lessThan">
      <formula>$L$50</formula>
    </cfRule>
  </conditionalFormatting>
  <conditionalFormatting sqref="I51">
    <cfRule type="cellIs" dxfId="264" priority="120" stopIfTrue="1" operator="lessThan">
      <formula>$L$51</formula>
    </cfRule>
  </conditionalFormatting>
  <conditionalFormatting sqref="I52">
    <cfRule type="cellIs" dxfId="263" priority="119" stopIfTrue="1" operator="lessThan">
      <formula>$L$52</formula>
    </cfRule>
  </conditionalFormatting>
  <conditionalFormatting sqref="I53">
    <cfRule type="cellIs" dxfId="262" priority="118" stopIfTrue="1" operator="lessThan">
      <formula>$L$53</formula>
    </cfRule>
  </conditionalFormatting>
  <conditionalFormatting sqref="I54">
    <cfRule type="cellIs" dxfId="261" priority="117" stopIfTrue="1" operator="lessThan">
      <formula>$L$54</formula>
    </cfRule>
  </conditionalFormatting>
  <conditionalFormatting sqref="I55">
    <cfRule type="cellIs" dxfId="260" priority="116" stopIfTrue="1" operator="lessThan">
      <formula>$L$55</formula>
    </cfRule>
  </conditionalFormatting>
  <conditionalFormatting sqref="I56">
    <cfRule type="cellIs" dxfId="259" priority="115" stopIfTrue="1" operator="lessThan">
      <formula>$L$56</formula>
    </cfRule>
  </conditionalFormatting>
  <conditionalFormatting sqref="N27:N38">
    <cfRule type="cellIs" dxfId="258" priority="231" stopIfTrue="1" operator="greaterThan">
      <formula>3</formula>
    </cfRule>
  </conditionalFormatting>
  <conditionalFormatting sqref="N7:O56">
    <cfRule type="dataBar" priority="619">
      <dataBar>
        <cfvo type="num" val="0"/>
        <cfvo type="num" val="100"/>
        <color rgb="FF638EC6"/>
      </dataBar>
      <extLst>
        <ext xmlns:x14="http://schemas.microsoft.com/office/spreadsheetml/2009/9/main" uri="{B025F937-C7B1-47D3-B67F-A62EFF666E3E}">
          <x14:id>{AA85FFA8-BD2F-4AFA-B995-B322EFC832E3}</x14:id>
        </ext>
      </extLst>
    </cfRule>
    <cfRule type="dataBar" priority="620">
      <dataBar>
        <cfvo type="min"/>
        <cfvo type="max"/>
        <color rgb="FF638EC6"/>
      </dataBar>
      <extLst>
        <ext xmlns:x14="http://schemas.microsoft.com/office/spreadsheetml/2009/9/main" uri="{B025F937-C7B1-47D3-B67F-A62EFF666E3E}">
          <x14:id>{80B00F65-43DF-40D0-9839-E7F0F6AA8731}</x14:id>
        </ext>
      </extLst>
    </cfRule>
  </conditionalFormatting>
  <pageMargins left="0.70866141732283472" right="0.70866141732283472" top="0.74803149606299213" bottom="0.74803149606299213" header="0.31496062992125984" footer="0.31496062992125984"/>
  <pageSetup paperSize="9" scale="66" orientation="portrait" r:id="rId1"/>
  <extLst>
    <ext xmlns:x14="http://schemas.microsoft.com/office/spreadsheetml/2009/9/main" uri="{78C0D931-6437-407d-A8EE-F0AAD7539E65}">
      <x14:conditionalFormattings>
        <x14:conditionalFormatting xmlns:xm="http://schemas.microsoft.com/office/excel/2006/main">
          <x14:cfRule type="dataBar" id="{AA85FFA8-BD2F-4AFA-B995-B322EFC832E3}">
            <x14:dataBar minLength="0" maxLength="100" negativeBarColorSameAsPositive="1" axisPosition="none">
              <x14:cfvo type="num">
                <xm:f>0</xm:f>
              </x14:cfvo>
              <x14:cfvo type="num">
                <xm:f>100</xm:f>
              </x14:cfvo>
            </x14:dataBar>
          </x14:cfRule>
          <x14:cfRule type="dataBar" id="{80B00F65-43DF-40D0-9839-E7F0F6AA8731}">
            <x14:dataBar minLength="0" maxLength="100" negativeBarColorSameAsPositive="1" axisPosition="none">
              <x14:cfvo type="min"/>
              <x14:cfvo type="max"/>
            </x14:dataBar>
          </x14:cfRule>
          <xm:sqref>N7:O56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D13"/>
  <sheetViews>
    <sheetView workbookViewId="0">
      <selection activeCell="C4" sqref="C4:D10"/>
    </sheetView>
  </sheetViews>
  <sheetFormatPr defaultRowHeight="15" x14ac:dyDescent="0.25"/>
  <cols>
    <col min="1" max="1" width="39.7109375" customWidth="1"/>
    <col min="3" max="3" width="10.28515625" customWidth="1"/>
    <col min="4" max="4" width="13.85546875" customWidth="1"/>
  </cols>
  <sheetData>
    <row r="1" spans="1:4" ht="74.25" customHeight="1" thickBot="1" x14ac:dyDescent="0.3">
      <c r="A1" s="837" t="s">
        <v>467</v>
      </c>
      <c r="B1" s="837"/>
      <c r="C1" s="837"/>
      <c r="D1" s="837"/>
    </row>
    <row r="2" spans="1:4" ht="45" x14ac:dyDescent="0.25">
      <c r="A2" s="280"/>
      <c r="B2" s="281" t="s">
        <v>1</v>
      </c>
      <c r="C2" s="281" t="s">
        <v>455</v>
      </c>
      <c r="D2" s="282" t="s">
        <v>442</v>
      </c>
    </row>
    <row r="3" spans="1:4" ht="15.75" thickBot="1" x14ac:dyDescent="0.3">
      <c r="A3" s="294" t="s">
        <v>6</v>
      </c>
      <c r="B3" s="295" t="s">
        <v>7</v>
      </c>
      <c r="C3" s="295">
        <v>1</v>
      </c>
      <c r="D3" s="296">
        <v>2</v>
      </c>
    </row>
    <row r="4" spans="1:4" ht="16.5" thickBot="1" x14ac:dyDescent="0.3">
      <c r="A4" s="301" t="s">
        <v>456</v>
      </c>
      <c r="B4" s="291" t="s">
        <v>15</v>
      </c>
      <c r="C4" s="302">
        <f>C6+C7+C8</f>
        <v>0</v>
      </c>
      <c r="D4" s="303">
        <f>D6+D7+D8</f>
        <v>0</v>
      </c>
    </row>
    <row r="5" spans="1:4" x14ac:dyDescent="0.25">
      <c r="A5" s="297" t="s">
        <v>457</v>
      </c>
      <c r="B5" s="298"/>
      <c r="C5" s="299"/>
      <c r="D5" s="300"/>
    </row>
    <row r="6" spans="1:4" x14ac:dyDescent="0.25">
      <c r="A6" s="275" t="s">
        <v>458</v>
      </c>
      <c r="B6" s="285" t="s">
        <v>16</v>
      </c>
      <c r="C6" s="283"/>
      <c r="D6" s="284"/>
    </row>
    <row r="7" spans="1:4" x14ac:dyDescent="0.25">
      <c r="A7" s="275" t="s">
        <v>459</v>
      </c>
      <c r="B7" s="285" t="s">
        <v>17</v>
      </c>
      <c r="C7" s="283"/>
      <c r="D7" s="284"/>
    </row>
    <row r="8" spans="1:4" ht="15.75" thickBot="1" x14ac:dyDescent="0.3">
      <c r="A8" s="286" t="s">
        <v>462</v>
      </c>
      <c r="B8" s="287" t="s">
        <v>110</v>
      </c>
      <c r="C8" s="288"/>
      <c r="D8" s="289"/>
    </row>
    <row r="9" spans="1:4" ht="15.75" thickBot="1" x14ac:dyDescent="0.3">
      <c r="A9" s="290" t="s">
        <v>460</v>
      </c>
      <c r="B9" s="291" t="s">
        <v>18</v>
      </c>
      <c r="C9" s="292"/>
      <c r="D9" s="293"/>
    </row>
    <row r="10" spans="1:4" ht="15.75" thickBot="1" x14ac:dyDescent="0.3">
      <c r="A10" s="290" t="s">
        <v>461</v>
      </c>
      <c r="B10" s="291" t="s">
        <v>27</v>
      </c>
      <c r="C10" s="292"/>
      <c r="D10" s="293"/>
    </row>
    <row r="12" spans="1:4" x14ac:dyDescent="0.25">
      <c r="A12" s="309"/>
      <c r="B12" s="309"/>
      <c r="C12" s="309"/>
      <c r="D12" s="309"/>
    </row>
    <row r="13" spans="1:4" ht="20.25" customHeight="1" x14ac:dyDescent="0.25">
      <c r="A13" s="309"/>
      <c r="B13" s="309"/>
      <c r="C13" s="309"/>
      <c r="D13" s="309"/>
    </row>
  </sheetData>
  <mergeCells count="1">
    <mergeCell ref="A1:D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theme="6"/>
    <pageSetUpPr fitToPage="1"/>
  </sheetPr>
  <dimension ref="A1:AD48"/>
  <sheetViews>
    <sheetView zoomScale="60" zoomScaleNormal="85" zoomScalePageLayoutView="85" workbookViewId="0">
      <selection activeCell="K38" sqref="K38"/>
    </sheetView>
  </sheetViews>
  <sheetFormatPr defaultRowHeight="15" x14ac:dyDescent="0.25"/>
  <cols>
    <col min="2" max="2" width="33.140625" customWidth="1"/>
    <col min="3" max="3" width="9.140625" style="29" customWidth="1"/>
    <col min="4" max="4" width="11.42578125" customWidth="1"/>
    <col min="5" max="5" width="11" customWidth="1"/>
    <col min="6" max="6" width="9.85546875" customWidth="1"/>
    <col min="7" max="7" width="17.28515625" customWidth="1"/>
    <col min="8" max="8" width="9.85546875" bestFit="1" customWidth="1"/>
    <col min="9" max="9" width="11" bestFit="1" customWidth="1"/>
    <col min="10" max="10" width="11" customWidth="1"/>
    <col min="11" max="11" width="9.5703125" bestFit="1" customWidth="1"/>
    <col min="12" max="12" width="11" bestFit="1" customWidth="1"/>
    <col min="13" max="13" width="11" customWidth="1"/>
    <col min="14" max="14" width="12" customWidth="1"/>
    <col min="15" max="15" width="12.7109375" customWidth="1"/>
    <col min="16" max="16" width="9.140625" hidden="1" customWidth="1"/>
    <col min="17" max="17" width="11.28515625" hidden="1" customWidth="1"/>
    <col min="18" max="18" width="11.140625" hidden="1" customWidth="1"/>
    <col min="19" max="19" width="0.140625" hidden="1" customWidth="1"/>
    <col min="20" max="20" width="11.42578125" hidden="1" customWidth="1"/>
    <col min="21" max="21" width="9.42578125" hidden="1" customWidth="1"/>
    <col min="22" max="22" width="7" hidden="1" customWidth="1"/>
    <col min="23" max="23" width="18" hidden="1" customWidth="1"/>
    <col min="24" max="24" width="10.7109375" hidden="1" customWidth="1"/>
    <col min="25" max="25" width="21.140625" hidden="1" customWidth="1"/>
    <col min="26" max="26" width="0" hidden="1" customWidth="1"/>
    <col min="27" max="30" width="10.7109375" hidden="1" customWidth="1"/>
  </cols>
  <sheetData>
    <row r="1" spans="1:30" ht="36" customHeight="1" thickBot="1" x14ac:dyDescent="0.3">
      <c r="B1" s="854" t="s">
        <v>536</v>
      </c>
      <c r="C1" s="854"/>
      <c r="D1" s="854"/>
      <c r="E1" s="854"/>
      <c r="F1" s="854"/>
      <c r="G1" s="854"/>
      <c r="H1" s="854"/>
      <c r="I1" s="854"/>
      <c r="J1" s="854"/>
      <c r="K1" s="854"/>
      <c r="L1" s="854"/>
      <c r="M1" s="854"/>
      <c r="N1" s="854"/>
      <c r="O1" s="854"/>
    </row>
    <row r="2" spans="1:30" ht="78.75" hidden="1" customHeight="1" thickBot="1" x14ac:dyDescent="0.3">
      <c r="B2" s="851" t="s">
        <v>431</v>
      </c>
      <c r="C2" s="851"/>
      <c r="D2" s="851"/>
      <c r="E2" s="851"/>
      <c r="F2" s="851"/>
      <c r="G2" s="851"/>
      <c r="H2" s="851"/>
      <c r="I2" s="851"/>
      <c r="J2" s="851"/>
      <c r="K2" s="851"/>
      <c r="L2" s="851"/>
      <c r="M2" s="851"/>
      <c r="N2" s="851"/>
      <c r="O2" s="851"/>
    </row>
    <row r="3" spans="1:30" ht="24" customHeight="1" x14ac:dyDescent="0.25">
      <c r="A3" s="805" t="s">
        <v>45</v>
      </c>
      <c r="B3" s="806"/>
      <c r="C3" s="838" t="s">
        <v>511</v>
      </c>
      <c r="D3" s="806" t="s">
        <v>96</v>
      </c>
      <c r="E3" s="806" t="s">
        <v>95</v>
      </c>
      <c r="F3" s="806" t="s">
        <v>84</v>
      </c>
      <c r="G3" s="836" t="s">
        <v>601</v>
      </c>
      <c r="H3" s="836"/>
      <c r="I3" s="836"/>
      <c r="J3" s="836"/>
      <c r="K3" s="836"/>
      <c r="L3" s="836"/>
      <c r="M3" s="836"/>
      <c r="N3" s="806" t="s">
        <v>653</v>
      </c>
      <c r="O3" s="840" t="s">
        <v>613</v>
      </c>
      <c r="AA3" s="866" t="s">
        <v>736</v>
      </c>
      <c r="AB3" s="865" t="s">
        <v>737</v>
      </c>
      <c r="AC3" s="859" t="s">
        <v>735</v>
      </c>
      <c r="AD3" s="861" t="s">
        <v>435</v>
      </c>
    </row>
    <row r="4" spans="1:30" ht="51" x14ac:dyDescent="0.25">
      <c r="A4" s="813"/>
      <c r="B4" s="814"/>
      <c r="C4" s="839"/>
      <c r="D4" s="814"/>
      <c r="E4" s="814"/>
      <c r="F4" s="814"/>
      <c r="G4" s="440" t="s">
        <v>131</v>
      </c>
      <c r="H4" s="440" t="s">
        <v>86</v>
      </c>
      <c r="I4" s="440" t="s">
        <v>87</v>
      </c>
      <c r="J4" s="440" t="s">
        <v>88</v>
      </c>
      <c r="K4" s="440" t="s">
        <v>89</v>
      </c>
      <c r="L4" s="440" t="s">
        <v>90</v>
      </c>
      <c r="M4" s="440" t="s">
        <v>91</v>
      </c>
      <c r="N4" s="814"/>
      <c r="O4" s="841"/>
      <c r="Q4" s="869" t="s">
        <v>413</v>
      </c>
      <c r="R4" s="869" t="s">
        <v>414</v>
      </c>
      <c r="S4" s="863" t="s">
        <v>415</v>
      </c>
      <c r="T4" s="863" t="s">
        <v>416</v>
      </c>
      <c r="AA4" s="867"/>
      <c r="AB4" s="860"/>
      <c r="AC4" s="860"/>
      <c r="AD4" s="862"/>
    </row>
    <row r="5" spans="1:30" ht="15.75" thickBot="1" x14ac:dyDescent="0.3">
      <c r="A5" s="812" t="s">
        <v>6</v>
      </c>
      <c r="B5" s="874"/>
      <c r="C5" s="492" t="s">
        <v>7</v>
      </c>
      <c r="D5" s="495">
        <v>1</v>
      </c>
      <c r="E5" s="495">
        <v>2</v>
      </c>
      <c r="F5" s="495">
        <v>3</v>
      </c>
      <c r="G5" s="495">
        <v>4</v>
      </c>
      <c r="H5" s="495">
        <v>5</v>
      </c>
      <c r="I5" s="495">
        <v>6</v>
      </c>
      <c r="J5" s="495">
        <v>7</v>
      </c>
      <c r="K5" s="495">
        <v>8</v>
      </c>
      <c r="L5" s="495">
        <v>9</v>
      </c>
      <c r="M5" s="495">
        <v>10</v>
      </c>
      <c r="N5" s="495">
        <v>11</v>
      </c>
      <c r="O5" s="496">
        <v>12</v>
      </c>
      <c r="Q5" s="870"/>
      <c r="R5" s="870"/>
      <c r="S5" s="864"/>
      <c r="T5" s="864"/>
      <c r="V5" s="367" t="s">
        <v>438</v>
      </c>
      <c r="AA5" s="867"/>
      <c r="AB5" s="860"/>
      <c r="AC5" s="860"/>
      <c r="AD5" s="862"/>
    </row>
    <row r="6" spans="1:30" ht="17.25" customHeight="1" x14ac:dyDescent="0.25">
      <c r="A6" s="844" t="s">
        <v>97</v>
      </c>
      <c r="B6" s="845"/>
      <c r="C6" s="761" t="s">
        <v>15</v>
      </c>
      <c r="D6" s="250">
        <f>D7+D8+D9+D10</f>
        <v>0</v>
      </c>
      <c r="E6" s="251">
        <f>E7+E8+E9+E10</f>
        <v>0</v>
      </c>
      <c r="F6" s="252">
        <f>IF(D6&gt;0,E6/D6*10,0)</f>
        <v>0</v>
      </c>
      <c r="G6" s="251">
        <f t="shared" ref="G6:M6" si="0">G7+G8+G9+G10</f>
        <v>0</v>
      </c>
      <c r="H6" s="251">
        <f t="shared" si="0"/>
        <v>0</v>
      </c>
      <c r="I6" s="251">
        <f t="shared" si="0"/>
        <v>0</v>
      </c>
      <c r="J6" s="251">
        <f t="shared" si="0"/>
        <v>0</v>
      </c>
      <c r="K6" s="251">
        <f t="shared" si="0"/>
        <v>0</v>
      </c>
      <c r="L6" s="251">
        <f t="shared" si="0"/>
        <v>0</v>
      </c>
      <c r="M6" s="251">
        <f t="shared" si="0"/>
        <v>0</v>
      </c>
      <c r="N6" s="251">
        <f>N7+N8+N9+N10</f>
        <v>0</v>
      </c>
      <c r="O6" s="253">
        <f>IF(E6=0,0,N6/E6)</f>
        <v>0</v>
      </c>
      <c r="Q6" s="219">
        <v>35.462248465759508</v>
      </c>
      <c r="R6" s="219">
        <v>625.6621150413431</v>
      </c>
      <c r="S6" s="218">
        <f t="shared" ref="S6:S41" si="1">IF(Q6=0,0,ABS(F6-Q6)/Q6)</f>
        <v>1</v>
      </c>
      <c r="T6" s="218">
        <f>IF(R6=0,0,ABS(O6-R6)/R6)</f>
        <v>1</v>
      </c>
      <c r="AA6" s="746">
        <v>49.096530914109429</v>
      </c>
      <c r="AB6" s="743">
        <v>165.3341417999105</v>
      </c>
      <c r="AC6" s="739">
        <f>IF(AA6=0,0,ABS(AA6-F6)/AA6)</f>
        <v>1</v>
      </c>
      <c r="AD6" s="738">
        <f>IF(AB6=0,0,ABS(AB6-O6)/AB6)</f>
        <v>1</v>
      </c>
    </row>
    <row r="7" spans="1:30" ht="17.25" customHeight="1" x14ac:dyDescent="0.25">
      <c r="A7" s="871" t="s">
        <v>541</v>
      </c>
      <c r="B7" s="491" t="s">
        <v>596</v>
      </c>
      <c r="C7" s="761" t="s">
        <v>16</v>
      </c>
      <c r="D7" s="266">
        <v>0</v>
      </c>
      <c r="E7" s="269">
        <v>0</v>
      </c>
      <c r="F7" s="244">
        <f t="shared" ref="F7:F31" si="2">IF(D7&gt;0,E7/D7*10,0)</f>
        <v>0</v>
      </c>
      <c r="G7" s="269">
        <v>0</v>
      </c>
      <c r="H7" s="269">
        <v>0</v>
      </c>
      <c r="I7" s="269">
        <v>0</v>
      </c>
      <c r="J7" s="269">
        <v>0</v>
      </c>
      <c r="K7" s="269">
        <v>0</v>
      </c>
      <c r="L7" s="269">
        <v>0</v>
      </c>
      <c r="M7" s="228">
        <f>SUM(G7:L7)</f>
        <v>0</v>
      </c>
      <c r="N7" s="269">
        <v>0</v>
      </c>
      <c r="O7" s="245">
        <f t="shared" ref="O7:O38" si="3">IF(E7=0,0,N7/E7)</f>
        <v>0</v>
      </c>
      <c r="Q7" s="219">
        <v>34.945727153365759</v>
      </c>
      <c r="R7" s="219">
        <v>689.33895940205423</v>
      </c>
      <c r="S7" s="218">
        <f t="shared" si="1"/>
        <v>1</v>
      </c>
      <c r="T7" s="218">
        <f t="shared" ref="T7:T41" si="4">IF(R7=0,0,ABS(O7-R7)/R7)</f>
        <v>1</v>
      </c>
      <c r="U7">
        <f>IF(D7&gt;0,0.001,0)</f>
        <v>0</v>
      </c>
      <c r="V7">
        <f>IF(E7&gt;0,0.001,0)</f>
        <v>0</v>
      </c>
      <c r="W7">
        <f>IF(M7&gt;0,0.001,0)</f>
        <v>0</v>
      </c>
      <c r="AA7" s="746">
        <v>54.135783059135299</v>
      </c>
      <c r="AB7" s="743">
        <v>158.40523638401785</v>
      </c>
      <c r="AC7" s="739">
        <f>IF(AA7=0,0,ABS(AA7*10-F7)/(AA7*10))</f>
        <v>1</v>
      </c>
      <c r="AD7" s="738">
        <f t="shared" ref="AD7:AD35" si="5">IF(AB7=0,0,ABS(AB7-O7)/AB7)</f>
        <v>1</v>
      </c>
    </row>
    <row r="8" spans="1:30" ht="17.25" customHeight="1" x14ac:dyDescent="0.25">
      <c r="A8" s="872"/>
      <c r="B8" s="491" t="s">
        <v>652</v>
      </c>
      <c r="C8" s="761" t="s">
        <v>17</v>
      </c>
      <c r="D8" s="266">
        <v>0</v>
      </c>
      <c r="E8" s="269">
        <v>0</v>
      </c>
      <c r="F8" s="244">
        <f t="shared" si="2"/>
        <v>0</v>
      </c>
      <c r="G8" s="269">
        <v>0</v>
      </c>
      <c r="H8" s="269">
        <v>0</v>
      </c>
      <c r="I8" s="269">
        <v>0</v>
      </c>
      <c r="J8" s="269">
        <v>0</v>
      </c>
      <c r="K8" s="269">
        <v>0</v>
      </c>
      <c r="L8" s="269">
        <v>0</v>
      </c>
      <c r="M8" s="228">
        <f>SUM(G8:L8)</f>
        <v>0</v>
      </c>
      <c r="N8" s="269">
        <v>0</v>
      </c>
      <c r="O8" s="245">
        <f t="shared" si="3"/>
        <v>0</v>
      </c>
      <c r="Q8" s="219">
        <v>36.191299142035703</v>
      </c>
      <c r="R8" s="219">
        <v>578.29530631975342</v>
      </c>
      <c r="S8" s="218">
        <f t="shared" si="1"/>
        <v>1</v>
      </c>
      <c r="T8" s="218">
        <f t="shared" si="4"/>
        <v>1</v>
      </c>
      <c r="U8">
        <f t="shared" ref="U8:U38" si="6">IF(D8&gt;0,0.001,0)</f>
        <v>0</v>
      </c>
      <c r="V8">
        <f t="shared" ref="V8:V38" si="7">IF(E8&gt;0,0.001,0)</f>
        <v>0</v>
      </c>
      <c r="W8">
        <f t="shared" ref="W8:W38" si="8">IF(M8&gt;0,0.001,0)</f>
        <v>0</v>
      </c>
      <c r="AA8" s="746">
        <v>38.002061991635365</v>
      </c>
      <c r="AB8" s="743">
        <v>175.75551749336563</v>
      </c>
      <c r="AC8" s="739">
        <f t="shared" ref="AC8:AC23" si="9">IF(AA8=0,0,ABS(AA8*10-F8)/(AA8*10))</f>
        <v>1</v>
      </c>
      <c r="AD8" s="738">
        <f t="shared" si="5"/>
        <v>1</v>
      </c>
    </row>
    <row r="9" spans="1:30" ht="17.25" customHeight="1" x14ac:dyDescent="0.25">
      <c r="A9" s="872"/>
      <c r="B9" s="491" t="s">
        <v>598</v>
      </c>
      <c r="C9" s="761" t="s">
        <v>110</v>
      </c>
      <c r="D9" s="266">
        <v>0</v>
      </c>
      <c r="E9" s="269">
        <v>0</v>
      </c>
      <c r="F9" s="244">
        <f t="shared" si="2"/>
        <v>0</v>
      </c>
      <c r="G9" s="269">
        <v>0</v>
      </c>
      <c r="H9" s="269">
        <v>0</v>
      </c>
      <c r="I9" s="269">
        <v>0</v>
      </c>
      <c r="J9" s="269">
        <v>0</v>
      </c>
      <c r="K9" s="269">
        <v>0</v>
      </c>
      <c r="L9" s="269">
        <v>0</v>
      </c>
      <c r="M9" s="228">
        <f>SUM(G9:L9)</f>
        <v>0</v>
      </c>
      <c r="N9" s="269">
        <v>0</v>
      </c>
      <c r="O9" s="245">
        <f t="shared" si="3"/>
        <v>0</v>
      </c>
      <c r="Q9" s="219">
        <v>30.456779736395838</v>
      </c>
      <c r="R9" s="219">
        <v>741.86252070038756</v>
      </c>
      <c r="S9" s="218">
        <f t="shared" si="1"/>
        <v>1</v>
      </c>
      <c r="T9" s="218">
        <f t="shared" si="4"/>
        <v>1</v>
      </c>
      <c r="U9">
        <f t="shared" si="6"/>
        <v>0</v>
      </c>
      <c r="V9">
        <f t="shared" si="7"/>
        <v>0</v>
      </c>
      <c r="W9">
        <f t="shared" si="8"/>
        <v>0</v>
      </c>
      <c r="AA9" s="746">
        <v>28.96024814873924</v>
      </c>
      <c r="AB9" s="743">
        <v>256.95202989644065</v>
      </c>
      <c r="AC9" s="739">
        <f t="shared" si="9"/>
        <v>1</v>
      </c>
      <c r="AD9" s="738">
        <f t="shared" si="5"/>
        <v>1</v>
      </c>
    </row>
    <row r="10" spans="1:30" ht="17.25" customHeight="1" x14ac:dyDescent="0.25">
      <c r="A10" s="873"/>
      <c r="B10" s="491" t="s">
        <v>625</v>
      </c>
      <c r="C10" s="761" t="s">
        <v>210</v>
      </c>
      <c r="D10" s="266">
        <v>0</v>
      </c>
      <c r="E10" s="269">
        <v>0</v>
      </c>
      <c r="F10" s="244">
        <f t="shared" si="2"/>
        <v>0</v>
      </c>
      <c r="G10" s="269">
        <v>0</v>
      </c>
      <c r="H10" s="269">
        <v>0</v>
      </c>
      <c r="I10" s="269">
        <v>0</v>
      </c>
      <c r="J10" s="269">
        <v>0</v>
      </c>
      <c r="K10" s="269">
        <v>0</v>
      </c>
      <c r="L10" s="269">
        <v>0</v>
      </c>
      <c r="M10" s="228">
        <f>SUM(G10:L10)</f>
        <v>0</v>
      </c>
      <c r="N10" s="269">
        <v>0</v>
      </c>
      <c r="O10" s="245">
        <f t="shared" si="3"/>
        <v>0</v>
      </c>
      <c r="Q10" s="219"/>
      <c r="R10" s="219"/>
      <c r="S10" s="218"/>
      <c r="T10" s="218"/>
      <c r="U10">
        <f t="shared" si="6"/>
        <v>0</v>
      </c>
      <c r="V10">
        <f t="shared" si="7"/>
        <v>0</v>
      </c>
      <c r="W10">
        <f t="shared" si="8"/>
        <v>0</v>
      </c>
      <c r="AA10" s="746">
        <v>81.510466206557297</v>
      </c>
      <c r="AB10" s="743">
        <v>131.58492233500235</v>
      </c>
      <c r="AC10" s="739">
        <f t="shared" si="9"/>
        <v>1</v>
      </c>
      <c r="AD10" s="738">
        <f t="shared" si="5"/>
        <v>1</v>
      </c>
    </row>
    <row r="11" spans="1:30" ht="17.25" customHeight="1" x14ac:dyDescent="0.25">
      <c r="A11" s="844" t="s">
        <v>98</v>
      </c>
      <c r="B11" s="845"/>
      <c r="C11" s="761" t="s">
        <v>18</v>
      </c>
      <c r="D11" s="243">
        <f>D12+D13</f>
        <v>0</v>
      </c>
      <c r="E11" s="244">
        <f>E12+E13</f>
        <v>0</v>
      </c>
      <c r="F11" s="244">
        <f>IF(D11&gt;0,E11/D11*10,0)</f>
        <v>0</v>
      </c>
      <c r="G11" s="244">
        <f>G12+G13</f>
        <v>0</v>
      </c>
      <c r="H11" s="244">
        <f t="shared" ref="H11:N11" si="10">H12+H13</f>
        <v>0</v>
      </c>
      <c r="I11" s="244">
        <f t="shared" si="10"/>
        <v>0</v>
      </c>
      <c r="J11" s="244">
        <f t="shared" si="10"/>
        <v>0</v>
      </c>
      <c r="K11" s="244">
        <f t="shared" si="10"/>
        <v>0</v>
      </c>
      <c r="L11" s="244">
        <f t="shared" si="10"/>
        <v>0</v>
      </c>
      <c r="M11" s="244">
        <f t="shared" si="10"/>
        <v>0</v>
      </c>
      <c r="N11" s="244">
        <f t="shared" si="10"/>
        <v>0</v>
      </c>
      <c r="O11" s="245">
        <f t="shared" si="3"/>
        <v>0</v>
      </c>
      <c r="Q11" s="219">
        <v>20.961815706882412</v>
      </c>
      <c r="R11" s="219">
        <v>1128.1885081789671</v>
      </c>
      <c r="S11" s="218">
        <f t="shared" si="1"/>
        <v>1</v>
      </c>
      <c r="T11" s="218">
        <f t="shared" si="4"/>
        <v>1</v>
      </c>
      <c r="U11">
        <f t="shared" si="6"/>
        <v>0</v>
      </c>
      <c r="V11">
        <f t="shared" si="7"/>
        <v>0</v>
      </c>
      <c r="W11">
        <f t="shared" si="8"/>
        <v>0</v>
      </c>
      <c r="AA11" s="746">
        <v>33.972963237430946</v>
      </c>
      <c r="AB11" s="743">
        <v>316.12219193283789</v>
      </c>
      <c r="AC11" s="739">
        <f t="shared" si="9"/>
        <v>1</v>
      </c>
      <c r="AD11" s="738">
        <f t="shared" si="5"/>
        <v>1</v>
      </c>
    </row>
    <row r="12" spans="1:30" ht="17.25" customHeight="1" x14ac:dyDescent="0.25">
      <c r="A12" s="779" t="s">
        <v>541</v>
      </c>
      <c r="B12" s="491" t="s">
        <v>596</v>
      </c>
      <c r="C12" s="761" t="s">
        <v>19</v>
      </c>
      <c r="D12" s="266">
        <v>0</v>
      </c>
      <c r="E12" s="269">
        <v>0</v>
      </c>
      <c r="F12" s="244">
        <f t="shared" si="2"/>
        <v>0</v>
      </c>
      <c r="G12" s="269">
        <v>0</v>
      </c>
      <c r="H12" s="269">
        <v>0</v>
      </c>
      <c r="I12" s="269">
        <v>0</v>
      </c>
      <c r="J12" s="269">
        <v>0</v>
      </c>
      <c r="K12" s="269">
        <v>0</v>
      </c>
      <c r="L12" s="269">
        <v>0</v>
      </c>
      <c r="M12" s="228">
        <f>SUM(G12:L12)</f>
        <v>0</v>
      </c>
      <c r="N12" s="269">
        <v>0</v>
      </c>
      <c r="O12" s="245">
        <f t="shared" si="3"/>
        <v>0</v>
      </c>
      <c r="Q12" s="219">
        <v>17.688759675817863</v>
      </c>
      <c r="R12" s="219">
        <v>1791.6828590552448</v>
      </c>
      <c r="S12" s="218">
        <f t="shared" si="1"/>
        <v>1</v>
      </c>
      <c r="T12" s="218">
        <f t="shared" si="4"/>
        <v>1</v>
      </c>
      <c r="U12">
        <f t="shared" si="6"/>
        <v>0</v>
      </c>
      <c r="V12">
        <f t="shared" si="7"/>
        <v>0</v>
      </c>
      <c r="W12">
        <f t="shared" si="8"/>
        <v>0</v>
      </c>
      <c r="AA12" s="746">
        <v>34.467204744349708</v>
      </c>
      <c r="AB12" s="743">
        <v>314.66884534135534</v>
      </c>
      <c r="AC12" s="739">
        <f t="shared" si="9"/>
        <v>1</v>
      </c>
      <c r="AD12" s="738">
        <f t="shared" si="5"/>
        <v>1</v>
      </c>
    </row>
    <row r="13" spans="1:30" ht="17.25" customHeight="1" x14ac:dyDescent="0.25">
      <c r="A13" s="779"/>
      <c r="B13" s="491" t="s">
        <v>597</v>
      </c>
      <c r="C13" s="761" t="s">
        <v>20</v>
      </c>
      <c r="D13" s="266">
        <v>0</v>
      </c>
      <c r="E13" s="269">
        <v>0</v>
      </c>
      <c r="F13" s="244">
        <f t="shared" si="2"/>
        <v>0</v>
      </c>
      <c r="G13" s="269">
        <v>0</v>
      </c>
      <c r="H13" s="269">
        <v>0</v>
      </c>
      <c r="I13" s="269">
        <v>0</v>
      </c>
      <c r="J13" s="269">
        <v>0</v>
      </c>
      <c r="K13" s="269">
        <v>0</v>
      </c>
      <c r="L13" s="269">
        <v>0</v>
      </c>
      <c r="M13" s="228">
        <f>SUM(G13:L13)</f>
        <v>0</v>
      </c>
      <c r="N13" s="269">
        <v>0</v>
      </c>
      <c r="O13" s="245">
        <f t="shared" si="3"/>
        <v>0</v>
      </c>
      <c r="Q13" s="219">
        <v>21.564021275863119</v>
      </c>
      <c r="R13" s="219">
        <v>1028.0511368226873</v>
      </c>
      <c r="S13" s="218">
        <f t="shared" si="1"/>
        <v>1</v>
      </c>
      <c r="T13" s="218">
        <f t="shared" si="4"/>
        <v>1</v>
      </c>
      <c r="U13">
        <f t="shared" si="6"/>
        <v>0</v>
      </c>
      <c r="V13">
        <f t="shared" si="7"/>
        <v>0</v>
      </c>
      <c r="W13">
        <f t="shared" si="8"/>
        <v>0</v>
      </c>
      <c r="AA13" s="746">
        <v>19.372303082300128</v>
      </c>
      <c r="AB13" s="743">
        <v>392.51056891875646</v>
      </c>
      <c r="AC13" s="739">
        <f t="shared" si="9"/>
        <v>1</v>
      </c>
      <c r="AD13" s="738">
        <f t="shared" si="5"/>
        <v>1</v>
      </c>
    </row>
    <row r="14" spans="1:30" ht="17.25" customHeight="1" x14ac:dyDescent="0.25">
      <c r="A14" s="844" t="s">
        <v>463</v>
      </c>
      <c r="B14" s="845"/>
      <c r="C14" s="761" t="s">
        <v>27</v>
      </c>
      <c r="D14" s="266">
        <v>0</v>
      </c>
      <c r="E14" s="269">
        <v>0</v>
      </c>
      <c r="F14" s="244">
        <f t="shared" si="2"/>
        <v>0</v>
      </c>
      <c r="G14" s="269">
        <v>0</v>
      </c>
      <c r="H14" s="269">
        <v>0</v>
      </c>
      <c r="I14" s="269">
        <v>0</v>
      </c>
      <c r="J14" s="269">
        <v>0</v>
      </c>
      <c r="K14" s="269">
        <v>0</v>
      </c>
      <c r="L14" s="269">
        <v>0</v>
      </c>
      <c r="M14" s="228">
        <f>SUM(G14:L14)</f>
        <v>0</v>
      </c>
      <c r="N14" s="269">
        <v>0</v>
      </c>
      <c r="O14" s="245">
        <f t="shared" si="3"/>
        <v>0</v>
      </c>
      <c r="Q14" s="219"/>
      <c r="R14" s="219"/>
      <c r="S14" s="218"/>
      <c r="T14" s="218"/>
      <c r="U14">
        <f t="shared" si="6"/>
        <v>0</v>
      </c>
      <c r="V14">
        <f t="shared" si="7"/>
        <v>0</v>
      </c>
      <c r="W14">
        <f t="shared" si="8"/>
        <v>0</v>
      </c>
      <c r="AA14" s="746">
        <v>8.7085282475710688</v>
      </c>
      <c r="AB14" s="743">
        <v>827.65174992768902</v>
      </c>
      <c r="AC14" s="739">
        <f t="shared" si="9"/>
        <v>1</v>
      </c>
      <c r="AD14" s="738">
        <f t="shared" si="5"/>
        <v>1</v>
      </c>
    </row>
    <row r="15" spans="1:30" ht="17.25" customHeight="1" x14ac:dyDescent="0.25">
      <c r="A15" s="844" t="s">
        <v>469</v>
      </c>
      <c r="B15" s="845"/>
      <c r="C15" s="761" t="s">
        <v>30</v>
      </c>
      <c r="D15" s="266">
        <v>0</v>
      </c>
      <c r="E15" s="269">
        <v>0</v>
      </c>
      <c r="F15" s="244">
        <f t="shared" si="2"/>
        <v>0</v>
      </c>
      <c r="G15" s="269">
        <v>0</v>
      </c>
      <c r="H15" s="269">
        <v>0</v>
      </c>
      <c r="I15" s="269">
        <v>0</v>
      </c>
      <c r="J15" s="269">
        <v>0</v>
      </c>
      <c r="K15" s="269">
        <v>0</v>
      </c>
      <c r="L15" s="269">
        <v>0</v>
      </c>
      <c r="M15" s="228">
        <f>SUM(G15:L15)</f>
        <v>0</v>
      </c>
      <c r="N15" s="269">
        <v>0</v>
      </c>
      <c r="O15" s="245">
        <f t="shared" si="3"/>
        <v>0</v>
      </c>
      <c r="Q15" s="219"/>
      <c r="R15" s="219"/>
      <c r="S15" s="218"/>
      <c r="T15" s="218"/>
      <c r="U15">
        <f t="shared" si="6"/>
        <v>0</v>
      </c>
      <c r="V15">
        <f t="shared" si="7"/>
        <v>0</v>
      </c>
      <c r="W15">
        <f t="shared" si="8"/>
        <v>0</v>
      </c>
      <c r="AA15" s="746">
        <v>22.481928076782889</v>
      </c>
      <c r="AB15" s="743">
        <v>345.86831848364284</v>
      </c>
      <c r="AC15" s="739">
        <f t="shared" si="9"/>
        <v>1</v>
      </c>
      <c r="AD15" s="738">
        <f>IF(AB15=0,0,ABS(AB15-O15)/AB15)</f>
        <v>1</v>
      </c>
    </row>
    <row r="16" spans="1:30" ht="17.25" customHeight="1" x14ac:dyDescent="0.25">
      <c r="A16" s="844" t="s">
        <v>50</v>
      </c>
      <c r="B16" s="845"/>
      <c r="C16" s="761" t="s">
        <v>31</v>
      </c>
      <c r="D16" s="266">
        <v>0</v>
      </c>
      <c r="E16" s="269">
        <v>0</v>
      </c>
      <c r="F16" s="244">
        <f t="shared" si="2"/>
        <v>0</v>
      </c>
      <c r="G16" s="269">
        <v>0</v>
      </c>
      <c r="H16" s="269">
        <v>0</v>
      </c>
      <c r="I16" s="269">
        <v>0</v>
      </c>
      <c r="J16" s="269">
        <v>0</v>
      </c>
      <c r="K16" s="269">
        <v>0</v>
      </c>
      <c r="L16" s="269">
        <v>0</v>
      </c>
      <c r="M16" s="228">
        <f>SUM(G16:L16)</f>
        <v>0</v>
      </c>
      <c r="N16" s="270">
        <f>M16</f>
        <v>0</v>
      </c>
      <c r="O16" s="245">
        <f t="shared" si="3"/>
        <v>0</v>
      </c>
      <c r="Q16" s="219">
        <v>7.6456037778277501</v>
      </c>
      <c r="R16" s="219">
        <v>1290</v>
      </c>
      <c r="S16" s="218">
        <f t="shared" si="1"/>
        <v>1</v>
      </c>
      <c r="T16" s="218">
        <f t="shared" si="4"/>
        <v>1</v>
      </c>
      <c r="U16">
        <f t="shared" si="6"/>
        <v>0</v>
      </c>
      <c r="V16">
        <f t="shared" si="7"/>
        <v>0</v>
      </c>
      <c r="W16">
        <f t="shared" si="8"/>
        <v>0</v>
      </c>
      <c r="AA16" s="746">
        <v>20.198562136254708</v>
      </c>
      <c r="AB16" s="743">
        <v>333.22033898305085</v>
      </c>
      <c r="AC16" s="739">
        <f t="shared" si="9"/>
        <v>1</v>
      </c>
      <c r="AD16" s="738">
        <f t="shared" si="5"/>
        <v>1</v>
      </c>
    </row>
    <row r="17" spans="1:30" ht="17.25" customHeight="1" x14ac:dyDescent="0.25">
      <c r="A17" s="844" t="s">
        <v>51</v>
      </c>
      <c r="B17" s="845"/>
      <c r="C17" s="761" t="s">
        <v>42</v>
      </c>
      <c r="D17" s="242"/>
      <c r="E17" s="321">
        <v>0</v>
      </c>
      <c r="F17" s="244">
        <f t="shared" si="2"/>
        <v>0</v>
      </c>
      <c r="G17" s="269">
        <v>0</v>
      </c>
      <c r="H17" s="269">
        <v>0</v>
      </c>
      <c r="I17" s="269">
        <v>0</v>
      </c>
      <c r="J17" s="269">
        <v>0</v>
      </c>
      <c r="K17" s="269">
        <v>0</v>
      </c>
      <c r="L17" s="269">
        <v>0</v>
      </c>
      <c r="M17" s="228">
        <f t="shared" ref="M17:M40" si="11">SUM(G17:L17)</f>
        <v>0</v>
      </c>
      <c r="N17" s="270">
        <f>M17</f>
        <v>0</v>
      </c>
      <c r="O17" s="245">
        <f t="shared" si="3"/>
        <v>0</v>
      </c>
      <c r="Q17" s="219">
        <v>0</v>
      </c>
      <c r="R17" s="219">
        <v>0</v>
      </c>
      <c r="S17" s="218">
        <f t="shared" si="1"/>
        <v>0</v>
      </c>
      <c r="T17" s="218">
        <f t="shared" si="4"/>
        <v>0</v>
      </c>
      <c r="U17">
        <f t="shared" si="6"/>
        <v>0</v>
      </c>
      <c r="V17">
        <f t="shared" si="7"/>
        <v>0</v>
      </c>
      <c r="W17">
        <f t="shared" si="8"/>
        <v>0</v>
      </c>
      <c r="AA17" s="742"/>
      <c r="AB17" s="743"/>
      <c r="AC17" s="739">
        <f t="shared" si="9"/>
        <v>0</v>
      </c>
      <c r="AD17" s="738">
        <f>IF(AB17=0,0,ABS(AB17-O17)/AB17)</f>
        <v>0</v>
      </c>
    </row>
    <row r="18" spans="1:30" ht="17.25" customHeight="1" x14ac:dyDescent="0.25">
      <c r="A18" s="844" t="s">
        <v>55</v>
      </c>
      <c r="B18" s="845"/>
      <c r="C18" s="761" t="s">
        <v>111</v>
      </c>
      <c r="D18" s="266">
        <v>0</v>
      </c>
      <c r="E18" s="269">
        <v>0</v>
      </c>
      <c r="F18" s="244">
        <f t="shared" si="2"/>
        <v>0</v>
      </c>
      <c r="G18" s="269">
        <v>0</v>
      </c>
      <c r="H18" s="269">
        <v>0</v>
      </c>
      <c r="I18" s="269">
        <v>0</v>
      </c>
      <c r="J18" s="269">
        <v>0</v>
      </c>
      <c r="K18" s="269">
        <v>0</v>
      </c>
      <c r="L18" s="269">
        <v>0</v>
      </c>
      <c r="M18" s="228">
        <f t="shared" si="11"/>
        <v>0</v>
      </c>
      <c r="N18" s="270">
        <f>M18</f>
        <v>0</v>
      </c>
      <c r="O18" s="245">
        <f t="shared" si="3"/>
        <v>0</v>
      </c>
      <c r="Q18" s="219">
        <v>522.86130905290565</v>
      </c>
      <c r="R18" s="219">
        <v>98.430005776970745</v>
      </c>
      <c r="S18" s="218">
        <f t="shared" si="1"/>
        <v>1</v>
      </c>
      <c r="T18" s="218">
        <f t="shared" si="4"/>
        <v>1</v>
      </c>
      <c r="U18">
        <f t="shared" si="6"/>
        <v>0</v>
      </c>
      <c r="V18">
        <f t="shared" si="7"/>
        <v>0</v>
      </c>
      <c r="W18">
        <f t="shared" si="8"/>
        <v>0</v>
      </c>
      <c r="AA18" s="746">
        <v>551.69949188390149</v>
      </c>
      <c r="AB18" s="743">
        <v>30.908221211379047</v>
      </c>
      <c r="AC18" s="739">
        <f t="shared" si="9"/>
        <v>1</v>
      </c>
      <c r="AD18" s="738">
        <f t="shared" si="5"/>
        <v>1</v>
      </c>
    </row>
    <row r="19" spans="1:30" ht="17.25" customHeight="1" x14ac:dyDescent="0.25">
      <c r="A19" s="844" t="s">
        <v>100</v>
      </c>
      <c r="B19" s="845"/>
      <c r="C19" s="761" t="s">
        <v>112</v>
      </c>
      <c r="D19" s="266">
        <v>0</v>
      </c>
      <c r="E19" s="269">
        <v>0</v>
      </c>
      <c r="F19" s="244">
        <f t="shared" si="2"/>
        <v>0</v>
      </c>
      <c r="G19" s="269">
        <v>0</v>
      </c>
      <c r="H19" s="269">
        <v>0</v>
      </c>
      <c r="I19" s="269">
        <v>0</v>
      </c>
      <c r="J19" s="269">
        <v>0</v>
      </c>
      <c r="K19" s="269">
        <v>0</v>
      </c>
      <c r="L19" s="269">
        <v>0</v>
      </c>
      <c r="M19" s="228">
        <f t="shared" si="11"/>
        <v>0</v>
      </c>
      <c r="N19" s="269">
        <v>0</v>
      </c>
      <c r="O19" s="245">
        <f t="shared" si="3"/>
        <v>0</v>
      </c>
      <c r="Q19" s="219">
        <v>32.482598607888626</v>
      </c>
      <c r="R19" s="219">
        <v>311.52857142857141</v>
      </c>
      <c r="S19" s="218">
        <f t="shared" si="1"/>
        <v>1</v>
      </c>
      <c r="T19" s="218">
        <f t="shared" si="4"/>
        <v>1</v>
      </c>
      <c r="U19">
        <f t="shared" si="6"/>
        <v>0</v>
      </c>
      <c r="V19">
        <f t="shared" si="7"/>
        <v>0</v>
      </c>
      <c r="W19">
        <f t="shared" si="8"/>
        <v>0</v>
      </c>
      <c r="AA19" s="746"/>
      <c r="AB19" s="743"/>
      <c r="AC19" s="739">
        <f t="shared" si="9"/>
        <v>0</v>
      </c>
      <c r="AD19" s="738">
        <f>IF(AB19=0,0,ABS(AB19-O19)/AB19)</f>
        <v>0</v>
      </c>
    </row>
    <row r="20" spans="1:30" ht="17.25" customHeight="1" x14ac:dyDescent="0.25">
      <c r="A20" s="844" t="s">
        <v>54</v>
      </c>
      <c r="B20" s="845"/>
      <c r="C20" s="761" t="s">
        <v>114</v>
      </c>
      <c r="D20" s="266">
        <v>0</v>
      </c>
      <c r="E20" s="269">
        <v>0</v>
      </c>
      <c r="F20" s="244">
        <f t="shared" si="2"/>
        <v>0</v>
      </c>
      <c r="G20" s="269">
        <v>0</v>
      </c>
      <c r="H20" s="269">
        <v>0</v>
      </c>
      <c r="I20" s="269">
        <v>0</v>
      </c>
      <c r="J20" s="269">
        <v>0</v>
      </c>
      <c r="K20" s="269">
        <v>0</v>
      </c>
      <c r="L20" s="269">
        <v>0</v>
      </c>
      <c r="M20" s="228">
        <f t="shared" si="11"/>
        <v>0</v>
      </c>
      <c r="N20" s="269">
        <v>0</v>
      </c>
      <c r="O20" s="245">
        <f t="shared" si="3"/>
        <v>0</v>
      </c>
      <c r="Q20" s="219">
        <v>146.36348844777092</v>
      </c>
      <c r="R20" s="219">
        <v>732.00981416634238</v>
      </c>
      <c r="S20" s="218">
        <f t="shared" si="1"/>
        <v>1</v>
      </c>
      <c r="T20" s="218">
        <f t="shared" si="4"/>
        <v>1</v>
      </c>
      <c r="U20">
        <f t="shared" si="6"/>
        <v>0</v>
      </c>
      <c r="V20">
        <f t="shared" si="7"/>
        <v>0</v>
      </c>
      <c r="W20">
        <f t="shared" si="8"/>
        <v>0</v>
      </c>
      <c r="AA20" s="746">
        <v>266.5385925828856</v>
      </c>
      <c r="AB20" s="743">
        <v>109.0603729874196</v>
      </c>
      <c r="AC20" s="739">
        <f t="shared" si="9"/>
        <v>1</v>
      </c>
      <c r="AD20" s="738">
        <f t="shared" si="5"/>
        <v>1</v>
      </c>
    </row>
    <row r="21" spans="1:30" ht="17.25" customHeight="1" x14ac:dyDescent="0.25">
      <c r="A21" s="844" t="s">
        <v>721</v>
      </c>
      <c r="B21" s="845"/>
      <c r="C21" s="761" t="s">
        <v>113</v>
      </c>
      <c r="D21" s="266">
        <v>0</v>
      </c>
      <c r="E21" s="269">
        <v>0</v>
      </c>
      <c r="F21" s="244">
        <f>IF(D21&gt;0,E21/(D21/10000)*10/100,0)</f>
        <v>0</v>
      </c>
      <c r="G21" s="269">
        <v>0</v>
      </c>
      <c r="H21" s="269">
        <v>0</v>
      </c>
      <c r="I21" s="269">
        <v>0</v>
      </c>
      <c r="J21" s="269">
        <v>0</v>
      </c>
      <c r="K21" s="269">
        <v>0</v>
      </c>
      <c r="L21" s="269">
        <v>0</v>
      </c>
      <c r="M21" s="228">
        <f t="shared" si="11"/>
        <v>0</v>
      </c>
      <c r="N21" s="270">
        <f>M21</f>
        <v>0</v>
      </c>
      <c r="O21" s="245">
        <f t="shared" si="3"/>
        <v>0</v>
      </c>
      <c r="Q21" s="219">
        <v>363.78830083565458</v>
      </c>
      <c r="R21" s="219">
        <v>506.23194486983158</v>
      </c>
      <c r="S21" s="218">
        <f t="shared" si="1"/>
        <v>1</v>
      </c>
      <c r="T21" s="218">
        <f t="shared" si="4"/>
        <v>1</v>
      </c>
      <c r="U21">
        <f t="shared" si="6"/>
        <v>0</v>
      </c>
      <c r="V21">
        <f t="shared" si="7"/>
        <v>0</v>
      </c>
      <c r="W21">
        <f t="shared" si="8"/>
        <v>0</v>
      </c>
      <c r="AA21" s="746">
        <v>38.835298230892946</v>
      </c>
      <c r="AB21" s="743">
        <v>1088.3396628924586</v>
      </c>
      <c r="AC21" s="739">
        <f t="shared" si="9"/>
        <v>1</v>
      </c>
      <c r="AD21" s="738">
        <f t="shared" si="5"/>
        <v>1</v>
      </c>
    </row>
    <row r="22" spans="1:30" ht="17.25" customHeight="1" x14ac:dyDescent="0.25">
      <c r="A22" s="844" t="s">
        <v>57</v>
      </c>
      <c r="B22" s="845"/>
      <c r="C22" s="761" t="s">
        <v>115</v>
      </c>
      <c r="D22" s="266">
        <v>0</v>
      </c>
      <c r="E22" s="269">
        <v>0</v>
      </c>
      <c r="F22" s="254">
        <f>IF(D22&gt;0,E22/D22*10,0)</f>
        <v>0</v>
      </c>
      <c r="G22" s="269">
        <v>0</v>
      </c>
      <c r="H22" s="269">
        <v>0</v>
      </c>
      <c r="I22" s="269">
        <v>0</v>
      </c>
      <c r="J22" s="269">
        <v>0</v>
      </c>
      <c r="K22" s="269">
        <v>0</v>
      </c>
      <c r="L22" s="269">
        <v>0</v>
      </c>
      <c r="M22" s="228">
        <f t="shared" si="11"/>
        <v>0</v>
      </c>
      <c r="N22" s="270">
        <f>M22</f>
        <v>0</v>
      </c>
      <c r="O22" s="245">
        <f t="shared" si="3"/>
        <v>0</v>
      </c>
      <c r="Q22" s="219">
        <v>28.402411454408437</v>
      </c>
      <c r="R22" s="219">
        <v>2246.4599801008226</v>
      </c>
      <c r="S22" s="218">
        <f t="shared" si="1"/>
        <v>1</v>
      </c>
      <c r="T22" s="319">
        <f t="shared" si="4"/>
        <v>1</v>
      </c>
      <c r="U22">
        <f t="shared" si="6"/>
        <v>0</v>
      </c>
      <c r="V22">
        <f t="shared" si="7"/>
        <v>0</v>
      </c>
      <c r="W22">
        <f t="shared" si="8"/>
        <v>0</v>
      </c>
      <c r="AA22" s="746">
        <v>449.29567436064792</v>
      </c>
      <c r="AB22" s="743">
        <v>160.98959585207564</v>
      </c>
      <c r="AC22" s="739">
        <f t="shared" si="9"/>
        <v>1</v>
      </c>
      <c r="AD22" s="738">
        <f t="shared" si="5"/>
        <v>1</v>
      </c>
    </row>
    <row r="23" spans="1:30" ht="17.25" customHeight="1" x14ac:dyDescent="0.25">
      <c r="A23" s="844" t="s">
        <v>101</v>
      </c>
      <c r="B23" s="845"/>
      <c r="C23" s="761" t="s">
        <v>116</v>
      </c>
      <c r="D23" s="266">
        <v>0</v>
      </c>
      <c r="E23" s="269">
        <v>0</v>
      </c>
      <c r="F23" s="244">
        <f t="shared" si="2"/>
        <v>0</v>
      </c>
      <c r="G23" s="269">
        <v>0</v>
      </c>
      <c r="H23" s="269">
        <v>0</v>
      </c>
      <c r="I23" s="269">
        <v>0</v>
      </c>
      <c r="J23" s="269">
        <v>0</v>
      </c>
      <c r="K23" s="269">
        <v>0</v>
      </c>
      <c r="L23" s="269">
        <v>0</v>
      </c>
      <c r="M23" s="228">
        <f t="shared" si="11"/>
        <v>0</v>
      </c>
      <c r="N23" s="270">
        <f>M23</f>
        <v>0</v>
      </c>
      <c r="O23" s="245">
        <f t="shared" si="3"/>
        <v>0</v>
      </c>
      <c r="Q23" s="219">
        <v>112.58443504087049</v>
      </c>
      <c r="R23" s="219">
        <v>573.74754289716361</v>
      </c>
      <c r="S23" s="218">
        <f t="shared" si="1"/>
        <v>1</v>
      </c>
      <c r="T23" s="218">
        <f t="shared" si="4"/>
        <v>1</v>
      </c>
      <c r="U23">
        <f t="shared" si="6"/>
        <v>0</v>
      </c>
      <c r="V23">
        <f t="shared" si="7"/>
        <v>0</v>
      </c>
      <c r="W23">
        <f t="shared" si="8"/>
        <v>0</v>
      </c>
      <c r="AA23" s="746">
        <v>92.488270164596074</v>
      </c>
      <c r="AB23" s="743">
        <v>305.37135041131228</v>
      </c>
      <c r="AC23" s="739">
        <f t="shared" si="9"/>
        <v>1</v>
      </c>
      <c r="AD23" s="738">
        <f t="shared" si="5"/>
        <v>1</v>
      </c>
    </row>
    <row r="24" spans="1:30" ht="17.25" customHeight="1" x14ac:dyDescent="0.25">
      <c r="A24" s="844" t="s">
        <v>472</v>
      </c>
      <c r="B24" s="845"/>
      <c r="C24" s="761" t="s">
        <v>117</v>
      </c>
      <c r="D24" s="266">
        <v>0</v>
      </c>
      <c r="E24" s="229"/>
      <c r="F24" s="229"/>
      <c r="G24" s="269">
        <v>0</v>
      </c>
      <c r="H24" s="269">
        <v>0</v>
      </c>
      <c r="I24" s="269">
        <v>0</v>
      </c>
      <c r="J24" s="269">
        <v>0</v>
      </c>
      <c r="K24" s="269">
        <v>0</v>
      </c>
      <c r="L24" s="269">
        <v>0</v>
      </c>
      <c r="M24" s="228">
        <f t="shared" si="11"/>
        <v>0</v>
      </c>
      <c r="N24" s="229"/>
      <c r="O24" s="230"/>
      <c r="Q24" s="219"/>
      <c r="R24" s="219"/>
      <c r="S24" s="218"/>
      <c r="T24" s="218"/>
      <c r="U24">
        <f t="shared" si="6"/>
        <v>0</v>
      </c>
      <c r="V24">
        <f t="shared" si="7"/>
        <v>0</v>
      </c>
      <c r="W24">
        <f t="shared" si="8"/>
        <v>0</v>
      </c>
      <c r="X24">
        <f>IF(D24&gt;0,0.01,0)</f>
        <v>0</v>
      </c>
      <c r="Y24">
        <f>IF(M24&gt;0,0.01,0)</f>
        <v>0</v>
      </c>
      <c r="AA24" s="746"/>
      <c r="AB24" s="743"/>
      <c r="AC24" s="739"/>
      <c r="AD24" s="738"/>
    </row>
    <row r="25" spans="1:30" ht="17.25" customHeight="1" x14ac:dyDescent="0.25">
      <c r="A25" s="844" t="s">
        <v>102</v>
      </c>
      <c r="B25" s="845"/>
      <c r="C25" s="761" t="s">
        <v>118</v>
      </c>
      <c r="D25" s="266">
        <v>0</v>
      </c>
      <c r="E25" s="269">
        <v>0</v>
      </c>
      <c r="F25" s="244">
        <f t="shared" si="2"/>
        <v>0</v>
      </c>
      <c r="G25" s="269">
        <v>0</v>
      </c>
      <c r="H25" s="269">
        <v>0</v>
      </c>
      <c r="I25" s="269">
        <v>0</v>
      </c>
      <c r="J25" s="269">
        <v>0</v>
      </c>
      <c r="K25" s="269">
        <v>0</v>
      </c>
      <c r="L25" s="269">
        <v>0</v>
      </c>
      <c r="M25" s="228">
        <f t="shared" si="11"/>
        <v>0</v>
      </c>
      <c r="N25" s="270">
        <f>M25</f>
        <v>0</v>
      </c>
      <c r="O25" s="245">
        <f t="shared" si="3"/>
        <v>0</v>
      </c>
      <c r="Q25" s="219">
        <v>8.335490132643157</v>
      </c>
      <c r="R25" s="219">
        <v>2524.3741509800116</v>
      </c>
      <c r="S25" s="218">
        <f t="shared" si="1"/>
        <v>1</v>
      </c>
      <c r="T25" s="218">
        <f t="shared" si="4"/>
        <v>1</v>
      </c>
      <c r="U25">
        <f t="shared" si="6"/>
        <v>0</v>
      </c>
      <c r="V25">
        <f t="shared" si="7"/>
        <v>0</v>
      </c>
      <c r="W25">
        <f t="shared" si="8"/>
        <v>0</v>
      </c>
      <c r="AA25" s="746">
        <v>7.7283105022831053</v>
      </c>
      <c r="AB25" s="743">
        <v>1461.1521418020677</v>
      </c>
      <c r="AC25" s="739">
        <f>IF(AA25=0,0,ABS(AA25*10-F25)/(AA25*10))</f>
        <v>1</v>
      </c>
      <c r="AD25" s="738">
        <f t="shared" si="5"/>
        <v>1</v>
      </c>
    </row>
    <row r="26" spans="1:30" ht="17.25" customHeight="1" x14ac:dyDescent="0.25">
      <c r="A26" s="844" t="s">
        <v>473</v>
      </c>
      <c r="B26" s="845"/>
      <c r="C26" s="761" t="s">
        <v>119</v>
      </c>
      <c r="D26" s="266">
        <v>0</v>
      </c>
      <c r="E26" s="229"/>
      <c r="F26" s="229"/>
      <c r="G26" s="269">
        <v>0</v>
      </c>
      <c r="H26" s="269">
        <v>0</v>
      </c>
      <c r="I26" s="269">
        <v>0</v>
      </c>
      <c r="J26" s="269">
        <v>0</v>
      </c>
      <c r="K26" s="269">
        <v>0</v>
      </c>
      <c r="L26" s="269">
        <v>0</v>
      </c>
      <c r="M26" s="228">
        <f t="shared" si="11"/>
        <v>0</v>
      </c>
      <c r="N26" s="229"/>
      <c r="O26" s="230"/>
      <c r="Q26" s="219"/>
      <c r="R26" s="219"/>
      <c r="S26" s="218"/>
      <c r="T26" s="218"/>
      <c r="U26">
        <f t="shared" si="6"/>
        <v>0</v>
      </c>
      <c r="V26">
        <f t="shared" si="7"/>
        <v>0</v>
      </c>
      <c r="W26">
        <f t="shared" si="8"/>
        <v>0</v>
      </c>
      <c r="X26">
        <f>IF(D26&gt;0,0.01,0)</f>
        <v>0</v>
      </c>
      <c r="Y26">
        <f>IF(M26&gt;0,0.01,0)</f>
        <v>0</v>
      </c>
      <c r="AA26" s="746"/>
      <c r="AB26" s="743"/>
      <c r="AC26" s="739"/>
      <c r="AD26" s="738"/>
    </row>
    <row r="27" spans="1:30" ht="17.25" customHeight="1" x14ac:dyDescent="0.25">
      <c r="A27" s="844" t="s">
        <v>599</v>
      </c>
      <c r="B27" s="845"/>
      <c r="C27" s="761" t="s">
        <v>120</v>
      </c>
      <c r="D27" s="266">
        <v>0</v>
      </c>
      <c r="E27" s="269">
        <v>0</v>
      </c>
      <c r="F27" s="244">
        <f t="shared" si="2"/>
        <v>0</v>
      </c>
      <c r="G27" s="269">
        <v>0</v>
      </c>
      <c r="H27" s="269">
        <v>0</v>
      </c>
      <c r="I27" s="269">
        <v>0</v>
      </c>
      <c r="J27" s="269">
        <v>0</v>
      </c>
      <c r="K27" s="269">
        <v>0</v>
      </c>
      <c r="L27" s="269">
        <v>0</v>
      </c>
      <c r="M27" s="228">
        <f t="shared" si="11"/>
        <v>0</v>
      </c>
      <c r="N27" s="269">
        <v>0</v>
      </c>
      <c r="O27" s="245">
        <f t="shared" si="3"/>
        <v>0</v>
      </c>
      <c r="P27" s="211"/>
      <c r="Q27" s="219">
        <v>26.857989142542991</v>
      </c>
      <c r="R27" s="219">
        <v>203.50693868392378</v>
      </c>
      <c r="S27" s="218">
        <f t="shared" si="1"/>
        <v>1</v>
      </c>
      <c r="T27" s="218">
        <f t="shared" si="4"/>
        <v>1</v>
      </c>
      <c r="U27">
        <f t="shared" si="6"/>
        <v>0</v>
      </c>
      <c r="V27">
        <f t="shared" si="7"/>
        <v>0</v>
      </c>
      <c r="W27">
        <f t="shared" si="8"/>
        <v>0</v>
      </c>
      <c r="AA27" s="746">
        <v>41.79641664958821</v>
      </c>
      <c r="AB27" s="743">
        <v>65.911110981833176</v>
      </c>
      <c r="AC27" s="739">
        <f>IF(AA27=0,0,ABS(AA27*10-F27)/(AA27*10))</f>
        <v>1</v>
      </c>
      <c r="AD27" s="738">
        <f t="shared" si="5"/>
        <v>1</v>
      </c>
    </row>
    <row r="28" spans="1:30" ht="17.25" customHeight="1" x14ac:dyDescent="0.25">
      <c r="A28" s="844" t="s">
        <v>600</v>
      </c>
      <c r="B28" s="845"/>
      <c r="C28" s="761" t="s">
        <v>121</v>
      </c>
      <c r="D28" s="266">
        <v>0</v>
      </c>
      <c r="E28" s="269">
        <v>0</v>
      </c>
      <c r="F28" s="244">
        <f t="shared" si="2"/>
        <v>0</v>
      </c>
      <c r="G28" s="269">
        <v>0</v>
      </c>
      <c r="H28" s="269">
        <v>0</v>
      </c>
      <c r="I28" s="269">
        <v>0</v>
      </c>
      <c r="J28" s="269">
        <v>0</v>
      </c>
      <c r="K28" s="269">
        <v>0</v>
      </c>
      <c r="L28" s="269">
        <v>0</v>
      </c>
      <c r="M28" s="228">
        <f t="shared" si="11"/>
        <v>0</v>
      </c>
      <c r="N28" s="269">
        <v>0</v>
      </c>
      <c r="O28" s="245">
        <f t="shared" si="3"/>
        <v>0</v>
      </c>
      <c r="Q28" s="219">
        <v>193.34996664483629</v>
      </c>
      <c r="R28" s="219">
        <v>49.078087665418415</v>
      </c>
      <c r="S28" s="218">
        <f t="shared" si="1"/>
        <v>1</v>
      </c>
      <c r="T28" s="218">
        <f t="shared" si="4"/>
        <v>1</v>
      </c>
      <c r="U28">
        <f t="shared" si="6"/>
        <v>0</v>
      </c>
      <c r="V28">
        <f t="shared" si="7"/>
        <v>0</v>
      </c>
      <c r="W28">
        <f t="shared" si="8"/>
        <v>0</v>
      </c>
      <c r="AA28" s="746">
        <v>212.30723061047314</v>
      </c>
      <c r="AB28" s="743">
        <v>21.532248822333266</v>
      </c>
      <c r="AC28" s="739">
        <f>IF(AA28=0,0,ABS(AA28*10-F28)/(AA28*10))</f>
        <v>1</v>
      </c>
      <c r="AD28" s="738">
        <f t="shared" si="5"/>
        <v>1</v>
      </c>
    </row>
    <row r="29" spans="1:30" ht="17.25" customHeight="1" x14ac:dyDescent="0.25">
      <c r="A29" s="844" t="s">
        <v>103</v>
      </c>
      <c r="B29" s="845"/>
      <c r="C29" s="761" t="s">
        <v>122</v>
      </c>
      <c r="D29" s="266">
        <v>0</v>
      </c>
      <c r="E29" s="269">
        <v>0</v>
      </c>
      <c r="F29" s="244">
        <f t="shared" si="2"/>
        <v>0</v>
      </c>
      <c r="G29" s="269">
        <v>0</v>
      </c>
      <c r="H29" s="269">
        <v>0</v>
      </c>
      <c r="I29" s="269">
        <v>0</v>
      </c>
      <c r="J29" s="269">
        <v>0</v>
      </c>
      <c r="K29" s="269">
        <v>0</v>
      </c>
      <c r="L29" s="269">
        <v>0</v>
      </c>
      <c r="M29" s="228">
        <f t="shared" si="11"/>
        <v>0</v>
      </c>
      <c r="N29" s="270">
        <f>M29</f>
        <v>0</v>
      </c>
      <c r="O29" s="245">
        <f t="shared" si="3"/>
        <v>0</v>
      </c>
      <c r="Q29" s="219">
        <v>281.49027848671869</v>
      </c>
      <c r="R29" s="219">
        <v>67.474081608286156</v>
      </c>
      <c r="S29" s="218">
        <f t="shared" si="1"/>
        <v>1</v>
      </c>
      <c r="T29" s="218">
        <f t="shared" si="4"/>
        <v>1</v>
      </c>
      <c r="U29">
        <f t="shared" si="6"/>
        <v>0</v>
      </c>
      <c r="V29">
        <f t="shared" si="7"/>
        <v>0</v>
      </c>
      <c r="W29">
        <f t="shared" si="8"/>
        <v>0</v>
      </c>
      <c r="AA29" s="746">
        <v>79.622196063908603</v>
      </c>
      <c r="AB29" s="743">
        <v>46.121518419621012</v>
      </c>
      <c r="AC29" s="739">
        <f>IF(AA29=0,0,ABS(AA29*10-F29)/(AA29*10))</f>
        <v>1</v>
      </c>
      <c r="AD29" s="738">
        <f t="shared" si="5"/>
        <v>1</v>
      </c>
    </row>
    <row r="30" spans="1:30" ht="17.25" customHeight="1" x14ac:dyDescent="0.25">
      <c r="A30" s="844" t="s">
        <v>654</v>
      </c>
      <c r="B30" s="845"/>
      <c r="C30" s="761" t="s">
        <v>123</v>
      </c>
      <c r="D30" s="266">
        <v>0</v>
      </c>
      <c r="E30" s="269">
        <v>0</v>
      </c>
      <c r="F30" s="244">
        <f t="shared" si="2"/>
        <v>0</v>
      </c>
      <c r="G30" s="269">
        <v>0</v>
      </c>
      <c r="H30" s="269">
        <v>0</v>
      </c>
      <c r="I30" s="269">
        <v>0</v>
      </c>
      <c r="J30" s="269">
        <v>0</v>
      </c>
      <c r="K30" s="269">
        <v>0</v>
      </c>
      <c r="L30" s="269">
        <v>0</v>
      </c>
      <c r="M30" s="228">
        <f t="shared" si="11"/>
        <v>0</v>
      </c>
      <c r="N30" s="270">
        <f>M30</f>
        <v>0</v>
      </c>
      <c r="O30" s="245">
        <f t="shared" si="3"/>
        <v>0</v>
      </c>
      <c r="Q30" s="219">
        <v>98.455766873030512</v>
      </c>
      <c r="R30" s="219">
        <v>41.272744791417423</v>
      </c>
      <c r="S30" s="218">
        <f t="shared" si="1"/>
        <v>1</v>
      </c>
      <c r="T30" s="218">
        <f t="shared" si="4"/>
        <v>1</v>
      </c>
      <c r="U30">
        <f t="shared" si="6"/>
        <v>0</v>
      </c>
      <c r="V30">
        <f t="shared" si="7"/>
        <v>0</v>
      </c>
      <c r="W30">
        <f t="shared" si="8"/>
        <v>0</v>
      </c>
      <c r="AA30" s="746">
        <v>24.170600792298696</v>
      </c>
      <c r="AB30" s="743">
        <v>110.74948994431317</v>
      </c>
      <c r="AC30" s="739">
        <f>IF(AA30=0,0,ABS(AA30*10-F30)/(AA30*10))</f>
        <v>1</v>
      </c>
      <c r="AD30" s="738">
        <f t="shared" si="5"/>
        <v>1</v>
      </c>
    </row>
    <row r="31" spans="1:30" ht="17.25" customHeight="1" x14ac:dyDescent="0.25">
      <c r="A31" s="844" t="s">
        <v>655</v>
      </c>
      <c r="B31" s="845"/>
      <c r="C31" s="761" t="s">
        <v>124</v>
      </c>
      <c r="D31" s="266">
        <v>0</v>
      </c>
      <c r="E31" s="269">
        <v>0</v>
      </c>
      <c r="F31" s="244">
        <f t="shared" si="2"/>
        <v>0</v>
      </c>
      <c r="G31" s="269">
        <v>0</v>
      </c>
      <c r="H31" s="269">
        <v>0</v>
      </c>
      <c r="I31" s="269">
        <v>0</v>
      </c>
      <c r="J31" s="269">
        <v>0</v>
      </c>
      <c r="K31" s="269">
        <v>0</v>
      </c>
      <c r="L31" s="269">
        <v>0</v>
      </c>
      <c r="M31" s="228">
        <f t="shared" si="11"/>
        <v>0</v>
      </c>
      <c r="N31" s="270">
        <f>M31</f>
        <v>0</v>
      </c>
      <c r="O31" s="245">
        <f t="shared" si="3"/>
        <v>0</v>
      </c>
      <c r="Q31" s="219"/>
      <c r="R31" s="219"/>
      <c r="S31" s="218"/>
      <c r="T31" s="218"/>
      <c r="U31">
        <f t="shared" si="6"/>
        <v>0</v>
      </c>
      <c r="V31">
        <f t="shared" si="7"/>
        <v>0</v>
      </c>
      <c r="W31">
        <f t="shared" si="8"/>
        <v>0</v>
      </c>
      <c r="AA31" s="746">
        <v>169.81236861096295</v>
      </c>
      <c r="AB31" s="743">
        <v>22.731206120617603</v>
      </c>
      <c r="AC31" s="739">
        <f>IF(AA31=0,0,ABS(AA31*10-F31)/(AA31*10))</f>
        <v>1</v>
      </c>
      <c r="AD31" s="738">
        <f t="shared" si="5"/>
        <v>1</v>
      </c>
    </row>
    <row r="32" spans="1:30" ht="17.25" customHeight="1" x14ac:dyDescent="0.25">
      <c r="A32" s="844" t="s">
        <v>105</v>
      </c>
      <c r="B32" s="845"/>
      <c r="C32" s="761" t="s">
        <v>125</v>
      </c>
      <c r="D32" s="266">
        <v>0</v>
      </c>
      <c r="E32" s="269">
        <v>0</v>
      </c>
      <c r="F32" s="229"/>
      <c r="G32" s="269">
        <v>0</v>
      </c>
      <c r="H32" s="269">
        <v>0</v>
      </c>
      <c r="I32" s="269">
        <v>0</v>
      </c>
      <c r="J32" s="269">
        <v>0</v>
      </c>
      <c r="K32" s="269">
        <v>0</v>
      </c>
      <c r="L32" s="269">
        <v>0</v>
      </c>
      <c r="M32" s="228">
        <f t="shared" si="11"/>
        <v>0</v>
      </c>
      <c r="N32" s="228">
        <f>M32</f>
        <v>0</v>
      </c>
      <c r="O32" s="245">
        <f t="shared" si="3"/>
        <v>0</v>
      </c>
      <c r="Q32" s="219"/>
      <c r="R32" s="219">
        <v>99.653503792048468</v>
      </c>
      <c r="S32" s="218">
        <f t="shared" si="1"/>
        <v>0</v>
      </c>
      <c r="T32" s="218">
        <f t="shared" si="4"/>
        <v>1</v>
      </c>
      <c r="U32">
        <f t="shared" si="6"/>
        <v>0</v>
      </c>
      <c r="V32">
        <f t="shared" si="7"/>
        <v>0</v>
      </c>
      <c r="W32">
        <f t="shared" si="8"/>
        <v>0</v>
      </c>
      <c r="AA32" s="746">
        <v>253.16274848947867</v>
      </c>
      <c r="AB32" s="743">
        <v>32.68208015803912</v>
      </c>
      <c r="AC32" s="739"/>
      <c r="AD32" s="738">
        <f t="shared" si="5"/>
        <v>1</v>
      </c>
    </row>
    <row r="33" spans="1:30" ht="17.25" customHeight="1" x14ac:dyDescent="0.25">
      <c r="A33" s="844" t="s">
        <v>474</v>
      </c>
      <c r="B33" s="845"/>
      <c r="C33" s="761" t="s">
        <v>126</v>
      </c>
      <c r="D33" s="266">
        <v>0</v>
      </c>
      <c r="E33" s="269">
        <v>0</v>
      </c>
      <c r="F33" s="229"/>
      <c r="G33" s="269">
        <v>0</v>
      </c>
      <c r="H33" s="269">
        <v>0</v>
      </c>
      <c r="I33" s="269">
        <v>0</v>
      </c>
      <c r="J33" s="269">
        <v>0</v>
      </c>
      <c r="K33" s="269">
        <v>0</v>
      </c>
      <c r="L33" s="269">
        <v>0</v>
      </c>
      <c r="M33" s="228">
        <f t="shared" si="11"/>
        <v>0</v>
      </c>
      <c r="N33" s="320">
        <v>0</v>
      </c>
      <c r="O33" s="245">
        <f t="shared" si="3"/>
        <v>0</v>
      </c>
      <c r="Q33" s="219"/>
      <c r="R33" s="219"/>
      <c r="S33" s="218"/>
      <c r="T33" s="218"/>
      <c r="U33">
        <f t="shared" si="6"/>
        <v>0</v>
      </c>
      <c r="V33">
        <f t="shared" si="7"/>
        <v>0</v>
      </c>
      <c r="W33">
        <f t="shared" si="8"/>
        <v>0</v>
      </c>
      <c r="AA33" s="746">
        <v>437.42230664404769</v>
      </c>
      <c r="AB33" s="743">
        <v>24.967680880889297</v>
      </c>
      <c r="AC33" s="739"/>
      <c r="AD33" s="738">
        <f t="shared" si="5"/>
        <v>1</v>
      </c>
    </row>
    <row r="34" spans="1:30" ht="17.25" customHeight="1" x14ac:dyDescent="0.25">
      <c r="A34" s="844" t="s">
        <v>475</v>
      </c>
      <c r="B34" s="845"/>
      <c r="C34" s="761" t="s">
        <v>127</v>
      </c>
      <c r="D34" s="266">
        <v>0</v>
      </c>
      <c r="E34" s="269">
        <v>0</v>
      </c>
      <c r="F34" s="229"/>
      <c r="G34" s="269">
        <v>0</v>
      </c>
      <c r="H34" s="269">
        <v>0</v>
      </c>
      <c r="I34" s="269">
        <v>0</v>
      </c>
      <c r="J34" s="269">
        <v>0</v>
      </c>
      <c r="K34" s="269">
        <v>0</v>
      </c>
      <c r="L34" s="269">
        <v>0</v>
      </c>
      <c r="M34" s="228">
        <f t="shared" si="11"/>
        <v>0</v>
      </c>
      <c r="N34" s="320">
        <v>0</v>
      </c>
      <c r="O34" s="245">
        <f t="shared" si="3"/>
        <v>0</v>
      </c>
      <c r="Q34" s="219"/>
      <c r="R34" s="219"/>
      <c r="S34" s="218"/>
      <c r="T34" s="218"/>
      <c r="U34">
        <f t="shared" si="6"/>
        <v>0</v>
      </c>
      <c r="V34">
        <f t="shared" si="7"/>
        <v>0</v>
      </c>
      <c r="W34">
        <f t="shared" si="8"/>
        <v>0</v>
      </c>
      <c r="AA34" s="746">
        <v>447.97999127068158</v>
      </c>
      <c r="AB34" s="743">
        <v>35.777252609212361</v>
      </c>
      <c r="AC34" s="739"/>
      <c r="AD34" s="738">
        <f t="shared" si="5"/>
        <v>1</v>
      </c>
    </row>
    <row r="35" spans="1:30" ht="17.25" customHeight="1" thickBot="1" x14ac:dyDescent="0.3">
      <c r="A35" s="844" t="s">
        <v>106</v>
      </c>
      <c r="B35" s="845"/>
      <c r="C35" s="761" t="s">
        <v>128</v>
      </c>
      <c r="D35" s="266">
        <v>0</v>
      </c>
      <c r="E35" s="269">
        <v>0</v>
      </c>
      <c r="F35" s="229"/>
      <c r="G35" s="269">
        <v>0</v>
      </c>
      <c r="H35" s="269">
        <v>0</v>
      </c>
      <c r="I35" s="269">
        <v>0</v>
      </c>
      <c r="J35" s="269">
        <v>0</v>
      </c>
      <c r="K35" s="269">
        <v>0</v>
      </c>
      <c r="L35" s="269">
        <v>0</v>
      </c>
      <c r="M35" s="228">
        <f t="shared" si="11"/>
        <v>0</v>
      </c>
      <c r="N35" s="228">
        <f>M35</f>
        <v>0</v>
      </c>
      <c r="O35" s="245">
        <f t="shared" si="3"/>
        <v>0</v>
      </c>
      <c r="Q35" s="219"/>
      <c r="R35" s="219">
        <v>126.48302399997702</v>
      </c>
      <c r="S35" s="218">
        <f t="shared" si="1"/>
        <v>0</v>
      </c>
      <c r="T35" s="218">
        <f t="shared" si="4"/>
        <v>1</v>
      </c>
      <c r="U35">
        <f t="shared" si="6"/>
        <v>0</v>
      </c>
      <c r="V35">
        <f t="shared" si="7"/>
        <v>0</v>
      </c>
      <c r="W35">
        <f t="shared" si="8"/>
        <v>0</v>
      </c>
      <c r="AA35" s="749">
        <v>222.08314463826261</v>
      </c>
      <c r="AB35" s="744">
        <v>44.212650253788823</v>
      </c>
      <c r="AC35" s="740"/>
      <c r="AD35" s="741">
        <f t="shared" si="5"/>
        <v>1</v>
      </c>
    </row>
    <row r="36" spans="1:30" ht="17.25" customHeight="1" x14ac:dyDescent="0.25">
      <c r="A36" s="844" t="s">
        <v>722</v>
      </c>
      <c r="B36" s="845"/>
      <c r="C36" s="761" t="s">
        <v>311</v>
      </c>
      <c r="D36" s="266">
        <v>0</v>
      </c>
      <c r="E36" s="229"/>
      <c r="F36" s="229"/>
      <c r="G36" s="269">
        <v>0</v>
      </c>
      <c r="H36" s="269">
        <v>0</v>
      </c>
      <c r="I36" s="269">
        <v>0</v>
      </c>
      <c r="J36" s="269">
        <v>0</v>
      </c>
      <c r="K36" s="269">
        <v>0</v>
      </c>
      <c r="L36" s="269">
        <v>0</v>
      </c>
      <c r="M36" s="228">
        <f t="shared" si="11"/>
        <v>0</v>
      </c>
      <c r="N36" s="229"/>
      <c r="O36" s="230"/>
      <c r="Q36" s="219"/>
      <c r="R36" s="219"/>
      <c r="S36" s="218">
        <f t="shared" si="1"/>
        <v>0</v>
      </c>
      <c r="T36" s="218">
        <f t="shared" si="4"/>
        <v>0</v>
      </c>
      <c r="U36">
        <f t="shared" si="6"/>
        <v>0</v>
      </c>
      <c r="V36">
        <f t="shared" si="7"/>
        <v>0</v>
      </c>
      <c r="W36">
        <f t="shared" si="8"/>
        <v>0</v>
      </c>
    </row>
    <row r="37" spans="1:30" ht="17.25" customHeight="1" x14ac:dyDescent="0.25">
      <c r="A37" s="844" t="s">
        <v>723</v>
      </c>
      <c r="B37" s="845"/>
      <c r="C37" s="761" t="s">
        <v>310</v>
      </c>
      <c r="D37" s="266">
        <v>0</v>
      </c>
      <c r="E37" s="229"/>
      <c r="F37" s="229"/>
      <c r="G37" s="269">
        <v>0</v>
      </c>
      <c r="H37" s="269">
        <v>0</v>
      </c>
      <c r="I37" s="269">
        <v>0</v>
      </c>
      <c r="J37" s="269">
        <v>0</v>
      </c>
      <c r="K37" s="269">
        <v>0</v>
      </c>
      <c r="L37" s="269">
        <v>0</v>
      </c>
      <c r="M37" s="228">
        <f t="shared" si="11"/>
        <v>0</v>
      </c>
      <c r="N37" s="229"/>
      <c r="O37" s="230"/>
      <c r="Q37" s="219"/>
      <c r="R37" s="219"/>
      <c r="S37" s="218">
        <f t="shared" si="1"/>
        <v>0</v>
      </c>
      <c r="T37" s="218">
        <f t="shared" si="4"/>
        <v>0</v>
      </c>
      <c r="U37">
        <f t="shared" si="6"/>
        <v>0</v>
      </c>
      <c r="V37">
        <f t="shared" si="7"/>
        <v>0</v>
      </c>
      <c r="W37">
        <f t="shared" si="8"/>
        <v>0</v>
      </c>
    </row>
    <row r="38" spans="1:30" ht="37.5" customHeight="1" x14ac:dyDescent="0.25">
      <c r="A38" s="844" t="s">
        <v>724</v>
      </c>
      <c r="B38" s="845"/>
      <c r="C38" s="761" t="s">
        <v>308</v>
      </c>
      <c r="D38" s="266">
        <v>0</v>
      </c>
      <c r="E38" s="269">
        <v>0</v>
      </c>
      <c r="F38" s="244">
        <f>IF(D38&gt;0,(E38)/(D38),0)</f>
        <v>0</v>
      </c>
      <c r="G38" s="269">
        <v>0</v>
      </c>
      <c r="H38" s="269">
        <v>0</v>
      </c>
      <c r="I38" s="269">
        <v>0</v>
      </c>
      <c r="J38" s="269">
        <v>0</v>
      </c>
      <c r="K38" s="269">
        <v>0</v>
      </c>
      <c r="L38" s="269">
        <v>0</v>
      </c>
      <c r="M38" s="228">
        <f t="shared" si="11"/>
        <v>0</v>
      </c>
      <c r="N38" s="270">
        <f>M38</f>
        <v>0</v>
      </c>
      <c r="O38" s="245">
        <f t="shared" si="3"/>
        <v>0</v>
      </c>
      <c r="Q38" s="219">
        <v>0</v>
      </c>
      <c r="R38" s="219">
        <v>0</v>
      </c>
      <c r="S38" s="218">
        <f t="shared" si="1"/>
        <v>0</v>
      </c>
      <c r="T38" s="218">
        <f t="shared" si="4"/>
        <v>0</v>
      </c>
      <c r="U38">
        <f t="shared" si="6"/>
        <v>0</v>
      </c>
      <c r="V38">
        <f t="shared" si="7"/>
        <v>0</v>
      </c>
      <c r="W38">
        <f t="shared" si="8"/>
        <v>0</v>
      </c>
    </row>
    <row r="39" spans="1:30" ht="17.25" customHeight="1" x14ac:dyDescent="0.25">
      <c r="A39" s="844" t="s">
        <v>107</v>
      </c>
      <c r="B39" s="845"/>
      <c r="C39" s="761" t="s">
        <v>307</v>
      </c>
      <c r="D39" s="242"/>
      <c r="E39" s="229"/>
      <c r="F39" s="229"/>
      <c r="G39" s="269">
        <v>0</v>
      </c>
      <c r="H39" s="269">
        <v>0</v>
      </c>
      <c r="I39" s="269">
        <v>0</v>
      </c>
      <c r="J39" s="269">
        <v>0</v>
      </c>
      <c r="K39" s="269">
        <v>0</v>
      </c>
      <c r="L39" s="269">
        <v>0</v>
      </c>
      <c r="M39" s="228">
        <f t="shared" si="11"/>
        <v>0</v>
      </c>
      <c r="N39" s="229"/>
      <c r="O39" s="230"/>
      <c r="Q39" s="219"/>
      <c r="R39" s="219"/>
      <c r="S39" s="218">
        <f t="shared" si="1"/>
        <v>0</v>
      </c>
      <c r="T39" s="218">
        <f t="shared" si="4"/>
        <v>0</v>
      </c>
    </row>
    <row r="40" spans="1:30" ht="17.25" customHeight="1" x14ac:dyDescent="0.25">
      <c r="A40" s="844" t="s">
        <v>108</v>
      </c>
      <c r="B40" s="845"/>
      <c r="C40" s="761" t="s">
        <v>306</v>
      </c>
      <c r="D40" s="242"/>
      <c r="E40" s="229"/>
      <c r="F40" s="229"/>
      <c r="G40" s="269">
        <v>0</v>
      </c>
      <c r="H40" s="269">
        <v>0</v>
      </c>
      <c r="I40" s="269">
        <v>0</v>
      </c>
      <c r="J40" s="269">
        <v>0</v>
      </c>
      <c r="K40" s="269">
        <v>0</v>
      </c>
      <c r="L40" s="269">
        <v>0</v>
      </c>
      <c r="M40" s="228">
        <f t="shared" si="11"/>
        <v>0</v>
      </c>
      <c r="N40" s="229"/>
      <c r="O40" s="230"/>
      <c r="Q40" s="219"/>
      <c r="R40" s="219"/>
      <c r="S40" s="218">
        <f t="shared" si="1"/>
        <v>0</v>
      </c>
      <c r="T40" s="218">
        <f t="shared" si="4"/>
        <v>0</v>
      </c>
    </row>
    <row r="41" spans="1:30" ht="33.75" customHeight="1" thickBot="1" x14ac:dyDescent="0.3">
      <c r="A41" s="846" t="s">
        <v>656</v>
      </c>
      <c r="B41" s="847"/>
      <c r="C41" s="762" t="s">
        <v>304</v>
      </c>
      <c r="D41" s="497">
        <f>D6+D11+D14+D15+D16+D18+D19+D20+(D21/10000)+D22+D23+D24+D25+D26+D27+D28+D29+D30+D31+D32+D33+D34+D35+(D36/10000)+(D37/10000)+(D38/10000)</f>
        <v>0</v>
      </c>
      <c r="E41" s="324"/>
      <c r="F41" s="324"/>
      <c r="G41" s="493">
        <f t="shared" ref="G41:L41" si="12">G6+G11+G14+G15+G16+G17+G18+G19+G20+G21+G22+G23+G24+G26+G25+G27+G28+G29+G30+G31+G32+G33+G34+G35+G36+G37+G38+G39+G40</f>
        <v>0</v>
      </c>
      <c r="H41" s="493">
        <f t="shared" si="12"/>
        <v>0</v>
      </c>
      <c r="I41" s="493">
        <f t="shared" si="12"/>
        <v>0</v>
      </c>
      <c r="J41" s="493">
        <f t="shared" si="12"/>
        <v>0</v>
      </c>
      <c r="K41" s="493">
        <f t="shared" si="12"/>
        <v>0</v>
      </c>
      <c r="L41" s="493">
        <f t="shared" si="12"/>
        <v>0</v>
      </c>
      <c r="M41" s="493">
        <f>M6+M11+M14+M15+M16+M17+M18+M19+M20+M21+M22+M23+M24+M25+M26+M27+M28+M29+M30+M31+M32+M33+M34+M35+M36+M37+M38+M39+M40</f>
        <v>0</v>
      </c>
      <c r="N41" s="493">
        <f>N6+N11+N14+N15+N16+N17+N18+N19+N20+N21+N22+N23+N24+N25+N26+N27+N28+N29+N30+N31+N32+N33+N34+N35+N38</f>
        <v>0</v>
      </c>
      <c r="O41" s="494"/>
      <c r="Q41" s="219"/>
      <c r="R41" s="219"/>
      <c r="S41" s="218">
        <f t="shared" si="1"/>
        <v>0</v>
      </c>
      <c r="T41" s="218">
        <f t="shared" si="4"/>
        <v>0</v>
      </c>
    </row>
    <row r="42" spans="1:30" ht="15.75" customHeight="1" x14ac:dyDescent="0.25"/>
    <row r="43" spans="1:30" ht="18.75" x14ac:dyDescent="0.3">
      <c r="B43" s="313"/>
      <c r="C43" s="314"/>
      <c r="D43" s="868"/>
      <c r="E43" s="868"/>
      <c r="F43" s="314"/>
      <c r="G43" s="315"/>
      <c r="H43" s="316"/>
      <c r="I43" s="316"/>
      <c r="J43" s="316"/>
      <c r="K43" s="316"/>
      <c r="L43" s="316"/>
      <c r="M43" s="316"/>
      <c r="N43" s="316"/>
      <c r="O43" s="316"/>
    </row>
    <row r="44" spans="1:30" ht="18.75" x14ac:dyDescent="0.3">
      <c r="B44" s="316"/>
      <c r="C44" s="317"/>
      <c r="D44" s="316"/>
      <c r="E44" s="316"/>
      <c r="F44" s="316"/>
      <c r="G44" s="316"/>
      <c r="H44" s="316"/>
      <c r="I44" s="316"/>
      <c r="J44" s="316"/>
      <c r="K44" s="316"/>
      <c r="L44" s="316"/>
      <c r="M44" s="316"/>
      <c r="N44" s="316"/>
      <c r="O44" s="316"/>
    </row>
    <row r="45" spans="1:30" ht="18.75" x14ac:dyDescent="0.3">
      <c r="B45" s="316"/>
      <c r="C45" s="317"/>
      <c r="D45" s="316"/>
      <c r="E45" s="316"/>
      <c r="F45" s="316"/>
      <c r="G45" s="316"/>
      <c r="H45" s="316"/>
      <c r="I45" s="316"/>
      <c r="J45" s="316"/>
      <c r="K45" s="316"/>
      <c r="L45" s="316"/>
      <c r="M45" s="316"/>
      <c r="N45" s="316"/>
      <c r="O45" s="316"/>
    </row>
    <row r="46" spans="1:30" ht="18.75" x14ac:dyDescent="0.3">
      <c r="B46" s="316"/>
    </row>
    <row r="47" spans="1:30" ht="18.75" x14ac:dyDescent="0.3">
      <c r="B47" s="316"/>
      <c r="D47" s="318"/>
      <c r="E47" s="318"/>
      <c r="F47" s="318"/>
      <c r="G47" s="318"/>
      <c r="H47" s="318"/>
      <c r="I47" s="318"/>
      <c r="J47" s="318"/>
      <c r="K47" s="318"/>
      <c r="L47" s="318"/>
      <c r="M47" s="318"/>
      <c r="N47" s="318"/>
      <c r="O47" s="318"/>
    </row>
    <row r="48" spans="1:30" ht="18.75" x14ac:dyDescent="0.3">
      <c r="B48" s="316"/>
      <c r="D48" s="318"/>
      <c r="E48" s="318"/>
      <c r="F48" s="318"/>
      <c r="G48" s="318"/>
      <c r="H48" s="318"/>
      <c r="I48" s="318"/>
      <c r="J48" s="318"/>
      <c r="K48" s="318"/>
      <c r="L48" s="318"/>
      <c r="M48" s="318"/>
      <c r="N48" s="318"/>
      <c r="O48" s="318"/>
    </row>
  </sheetData>
  <sheetProtection algorithmName="SHA-512" hashValue="lz2fG9VtE/hqMetokhvdDXpExtZ0Bfzk7SPBIxdmCYbgl2s1LAYpgccfVR9GxF46/nz9aFLqoLlcNIL3JVhXGw==" saltValue="o6L8m676telEBj4EPWkt5Q==" spinCount="100000" sheet="1" selectLockedCells="1"/>
  <mergeCells count="52">
    <mergeCell ref="B1:O1"/>
    <mergeCell ref="Q4:Q5"/>
    <mergeCell ref="R4:R5"/>
    <mergeCell ref="B2:O2"/>
    <mergeCell ref="A31:B31"/>
    <mergeCell ref="A30:B30"/>
    <mergeCell ref="A29:B29"/>
    <mergeCell ref="A28:B28"/>
    <mergeCell ref="A7:A10"/>
    <mergeCell ref="A17:B17"/>
    <mergeCell ref="A23:B23"/>
    <mergeCell ref="A3:B4"/>
    <mergeCell ref="A5:B5"/>
    <mergeCell ref="G3:M3"/>
    <mergeCell ref="N3:N4"/>
    <mergeCell ref="D43:E43"/>
    <mergeCell ref="A21:B21"/>
    <mergeCell ref="A20:B20"/>
    <mergeCell ref="A19:B19"/>
    <mergeCell ref="A18:B18"/>
    <mergeCell ref="A27:B27"/>
    <mergeCell ref="A26:B26"/>
    <mergeCell ref="A25:B25"/>
    <mergeCell ref="A24:B24"/>
    <mergeCell ref="A22:B22"/>
    <mergeCell ref="A41:B41"/>
    <mergeCell ref="A40:B40"/>
    <mergeCell ref="A39:B39"/>
    <mergeCell ref="A38:B38"/>
    <mergeCell ref="A37:B37"/>
    <mergeCell ref="A36:B36"/>
    <mergeCell ref="A35:B35"/>
    <mergeCell ref="A34:B34"/>
    <mergeCell ref="A33:B33"/>
    <mergeCell ref="A32:B32"/>
    <mergeCell ref="AA3:AA5"/>
    <mergeCell ref="S4:S5"/>
    <mergeCell ref="AC3:AC5"/>
    <mergeCell ref="AD3:AD5"/>
    <mergeCell ref="A16:B16"/>
    <mergeCell ref="A15:B15"/>
    <mergeCell ref="A14:B14"/>
    <mergeCell ref="A11:B11"/>
    <mergeCell ref="A6:B6"/>
    <mergeCell ref="T4:T5"/>
    <mergeCell ref="A12:A13"/>
    <mergeCell ref="D3:D4"/>
    <mergeCell ref="AB3:AB5"/>
    <mergeCell ref="C3:C4"/>
    <mergeCell ref="O3:O4"/>
    <mergeCell ref="F3:F4"/>
    <mergeCell ref="E3:E4"/>
  </mergeCells>
  <conditionalFormatting sqref="D6">
    <cfRule type="cellIs" dxfId="257" priority="37" operator="lessThan">
      <formula>$D$7+$D$8+$D$9+$D$10</formula>
    </cfRule>
  </conditionalFormatting>
  <conditionalFormatting sqref="D7">
    <cfRule type="cellIs" dxfId="256" priority="30" operator="lessThan">
      <formula>$V$7</formula>
    </cfRule>
  </conditionalFormatting>
  <conditionalFormatting sqref="D8">
    <cfRule type="cellIs" dxfId="255" priority="29" operator="lessThan">
      <formula>$V$8</formula>
    </cfRule>
  </conditionalFormatting>
  <conditionalFormatting sqref="D9">
    <cfRule type="cellIs" dxfId="254" priority="28" operator="lessThan">
      <formula>$V$9</formula>
    </cfRule>
  </conditionalFormatting>
  <conditionalFormatting sqref="D10">
    <cfRule type="cellIs" dxfId="253" priority="27" operator="lessThan">
      <formula>$V$10</formula>
    </cfRule>
  </conditionalFormatting>
  <conditionalFormatting sqref="D12">
    <cfRule type="cellIs" dxfId="252" priority="23" operator="lessThan">
      <formula>$V$12</formula>
    </cfRule>
  </conditionalFormatting>
  <conditionalFormatting sqref="D13">
    <cfRule type="cellIs" dxfId="251" priority="78" operator="lessThan">
      <formula>$V$13</formula>
    </cfRule>
  </conditionalFormatting>
  <conditionalFormatting sqref="D14">
    <cfRule type="cellIs" dxfId="250" priority="77" operator="lessThan">
      <formula>$V$14</formula>
    </cfRule>
  </conditionalFormatting>
  <conditionalFormatting sqref="D15">
    <cfRule type="cellIs" dxfId="249" priority="76" operator="lessThan">
      <formula>$V$15</formula>
    </cfRule>
  </conditionalFormatting>
  <conditionalFormatting sqref="D16">
    <cfRule type="cellIs" dxfId="248" priority="75" operator="lessThan">
      <formula>$V$16</formula>
    </cfRule>
  </conditionalFormatting>
  <conditionalFormatting sqref="D18">
    <cfRule type="cellIs" dxfId="247" priority="74" operator="lessThan">
      <formula>$V$18</formula>
    </cfRule>
  </conditionalFormatting>
  <conditionalFormatting sqref="D19">
    <cfRule type="cellIs" dxfId="246" priority="73" operator="lessThan">
      <formula>$V$19</formula>
    </cfRule>
  </conditionalFormatting>
  <conditionalFormatting sqref="D20">
    <cfRule type="cellIs" dxfId="245" priority="72" operator="lessThan">
      <formula>$V$20</formula>
    </cfRule>
  </conditionalFormatting>
  <conditionalFormatting sqref="D21">
    <cfRule type="cellIs" dxfId="244" priority="71" operator="lessThan">
      <formula>$V$21</formula>
    </cfRule>
  </conditionalFormatting>
  <conditionalFormatting sqref="D22">
    <cfRule type="cellIs" dxfId="243" priority="70" operator="lessThan">
      <formula>$V$22</formula>
    </cfRule>
  </conditionalFormatting>
  <conditionalFormatting sqref="D23">
    <cfRule type="cellIs" dxfId="242" priority="69" operator="lessThan">
      <formula>$V$23</formula>
    </cfRule>
  </conditionalFormatting>
  <conditionalFormatting sqref="D24">
    <cfRule type="cellIs" dxfId="241" priority="41" operator="lessThan">
      <formula>$Y$24</formula>
    </cfRule>
  </conditionalFormatting>
  <conditionalFormatting sqref="D25">
    <cfRule type="cellIs" dxfId="240" priority="68" operator="lessThan">
      <formula>$V$25</formula>
    </cfRule>
  </conditionalFormatting>
  <conditionalFormatting sqref="D26">
    <cfRule type="cellIs" dxfId="239" priority="40" operator="lessThan">
      <formula>$Y$26</formula>
    </cfRule>
  </conditionalFormatting>
  <conditionalFormatting sqref="D27">
    <cfRule type="cellIs" dxfId="238" priority="67" operator="lessThan">
      <formula>$V$27</formula>
    </cfRule>
  </conditionalFormatting>
  <conditionalFormatting sqref="D28">
    <cfRule type="cellIs" dxfId="237" priority="66" operator="lessThan">
      <formula>$V$28</formula>
    </cfRule>
  </conditionalFormatting>
  <conditionalFormatting sqref="D29">
    <cfRule type="cellIs" dxfId="236" priority="65" operator="lessThan">
      <formula>$V$29</formula>
    </cfRule>
  </conditionalFormatting>
  <conditionalFormatting sqref="D30">
    <cfRule type="cellIs" dxfId="235" priority="64" operator="lessThan">
      <formula>$V$30</formula>
    </cfRule>
  </conditionalFormatting>
  <conditionalFormatting sqref="D31">
    <cfRule type="cellIs" dxfId="234" priority="63" operator="lessThan">
      <formula>$V$31</formula>
    </cfRule>
  </conditionalFormatting>
  <conditionalFormatting sqref="D32">
    <cfRule type="cellIs" dxfId="233" priority="62" operator="lessThan">
      <formula>$V$32</formula>
    </cfRule>
  </conditionalFormatting>
  <conditionalFormatting sqref="D33">
    <cfRule type="cellIs" dxfId="232" priority="61" operator="lessThan">
      <formula>$V$33</formula>
    </cfRule>
  </conditionalFormatting>
  <conditionalFormatting sqref="D34">
    <cfRule type="cellIs" dxfId="231" priority="60" operator="lessThan">
      <formula>$V$34</formula>
    </cfRule>
  </conditionalFormatting>
  <conditionalFormatting sqref="D35">
    <cfRule type="cellIs" dxfId="230" priority="59" operator="lessThan">
      <formula>$V$35</formula>
    </cfRule>
  </conditionalFormatting>
  <conditionalFormatting sqref="D38">
    <cfRule type="cellIs" dxfId="229" priority="58" operator="lessThan">
      <formula>$V$38</formula>
    </cfRule>
  </conditionalFormatting>
  <conditionalFormatting sqref="D7:E10">
    <cfRule type="containsBlanks" dxfId="228" priority="35" stopIfTrue="1">
      <formula>LEN(TRIM(D7))=0</formula>
    </cfRule>
  </conditionalFormatting>
  <conditionalFormatting sqref="D12:E12">
    <cfRule type="containsBlanks" dxfId="227" priority="25" stopIfTrue="1">
      <formula>LEN(TRIM(D12))=0</formula>
    </cfRule>
  </conditionalFormatting>
  <conditionalFormatting sqref="D7:F10">
    <cfRule type="cellIs" dxfId="226" priority="36" stopIfTrue="1" operator="lessThan">
      <formula>0</formula>
    </cfRule>
  </conditionalFormatting>
  <conditionalFormatting sqref="D12:F12">
    <cfRule type="cellIs" dxfId="225" priority="26" stopIfTrue="1" operator="lessThan">
      <formula>0</formula>
    </cfRule>
  </conditionalFormatting>
  <conditionalFormatting sqref="E6">
    <cfRule type="cellIs" dxfId="224" priority="183" operator="lessThan">
      <formula>$E$7+$E$8+$E$9+$E$10</formula>
    </cfRule>
  </conditionalFormatting>
  <conditionalFormatting sqref="E7">
    <cfRule type="cellIs" dxfId="223" priority="34" operator="lessThan">
      <formula>$U$7</formula>
    </cfRule>
  </conditionalFormatting>
  <conditionalFormatting sqref="E8">
    <cfRule type="cellIs" dxfId="222" priority="33" operator="lessThan">
      <formula>$U$8</formula>
    </cfRule>
  </conditionalFormatting>
  <conditionalFormatting sqref="E9">
    <cfRule type="cellIs" dxfId="221" priority="32" operator="lessThan">
      <formula>$U$9</formula>
    </cfRule>
  </conditionalFormatting>
  <conditionalFormatting sqref="E10">
    <cfRule type="cellIs" dxfId="220" priority="31" operator="lessThan">
      <formula>$U$10</formula>
    </cfRule>
  </conditionalFormatting>
  <conditionalFormatting sqref="E12">
    <cfRule type="cellIs" dxfId="219" priority="24" operator="lessThan">
      <formula>$U$12</formula>
    </cfRule>
  </conditionalFormatting>
  <conditionalFormatting sqref="E13">
    <cfRule type="cellIs" dxfId="218" priority="104" operator="lessThan">
      <formula>$U$13</formula>
    </cfRule>
  </conditionalFormatting>
  <conditionalFormatting sqref="E14">
    <cfRule type="cellIs" dxfId="217" priority="103" operator="lessThan">
      <formula>$U$14</formula>
    </cfRule>
  </conditionalFormatting>
  <conditionalFormatting sqref="E15">
    <cfRule type="cellIs" dxfId="216" priority="102" operator="lessThan">
      <formula>$U$15</formula>
    </cfRule>
  </conditionalFormatting>
  <conditionalFormatting sqref="E16">
    <cfRule type="cellIs" dxfId="215" priority="101" operator="lessThan">
      <formula>$U$16</formula>
    </cfRule>
  </conditionalFormatting>
  <conditionalFormatting sqref="E18">
    <cfRule type="cellIs" dxfId="214" priority="100" operator="lessThan">
      <formula>$U$18</formula>
    </cfRule>
  </conditionalFormatting>
  <conditionalFormatting sqref="E19">
    <cfRule type="cellIs" dxfId="213" priority="99" operator="lessThan">
      <formula>$U$19</formula>
    </cfRule>
  </conditionalFormatting>
  <conditionalFormatting sqref="E20">
    <cfRule type="cellIs" dxfId="212" priority="98" operator="lessThan">
      <formula>$U$20</formula>
    </cfRule>
  </conditionalFormatting>
  <conditionalFormatting sqref="E21">
    <cfRule type="cellIs" dxfId="211" priority="97" operator="lessThan">
      <formula>$U$21</formula>
    </cfRule>
  </conditionalFormatting>
  <conditionalFormatting sqref="E22">
    <cfRule type="cellIs" dxfId="210" priority="96" operator="lessThan">
      <formula>$U$22</formula>
    </cfRule>
  </conditionalFormatting>
  <conditionalFormatting sqref="E23">
    <cfRule type="cellIs" dxfId="209" priority="95" operator="lessThan">
      <formula>$U$23</formula>
    </cfRule>
  </conditionalFormatting>
  <conditionalFormatting sqref="E25">
    <cfRule type="cellIs" dxfId="208" priority="94" operator="lessThan">
      <formula>$U$25</formula>
    </cfRule>
  </conditionalFormatting>
  <conditionalFormatting sqref="E27">
    <cfRule type="cellIs" dxfId="207" priority="93" operator="lessThan">
      <formula>$U$27</formula>
    </cfRule>
  </conditionalFormatting>
  <conditionalFormatting sqref="E28">
    <cfRule type="cellIs" dxfId="206" priority="92" operator="lessThan">
      <formula>$U$28</formula>
    </cfRule>
  </conditionalFormatting>
  <conditionalFormatting sqref="E29">
    <cfRule type="cellIs" dxfId="205" priority="91" operator="lessThan">
      <formula>$U$29</formula>
    </cfRule>
  </conditionalFormatting>
  <conditionalFormatting sqref="E30">
    <cfRule type="cellIs" dxfId="204" priority="90" operator="lessThan">
      <formula>$U$30</formula>
    </cfRule>
  </conditionalFormatting>
  <conditionalFormatting sqref="E31">
    <cfRule type="cellIs" dxfId="203" priority="89" operator="lessThan">
      <formula>$U$31</formula>
    </cfRule>
  </conditionalFormatting>
  <conditionalFormatting sqref="E32">
    <cfRule type="cellIs" dxfId="202" priority="88" operator="lessThan">
      <formula>$U$32</formula>
    </cfRule>
  </conditionalFormatting>
  <conditionalFormatting sqref="E33">
    <cfRule type="cellIs" dxfId="201" priority="87" operator="lessThan">
      <formula>$U$33</formula>
    </cfRule>
  </conditionalFormatting>
  <conditionalFormatting sqref="E34">
    <cfRule type="cellIs" dxfId="200" priority="86" operator="lessThan">
      <formula>$U$34</formula>
    </cfRule>
  </conditionalFormatting>
  <conditionalFormatting sqref="E35">
    <cfRule type="cellIs" dxfId="199" priority="85" operator="lessThan">
      <formula>$U$35</formula>
    </cfRule>
  </conditionalFormatting>
  <conditionalFormatting sqref="E38">
    <cfRule type="cellIs" dxfId="198" priority="84" operator="lessThan">
      <formula>$U$38</formula>
    </cfRule>
  </conditionalFormatting>
  <conditionalFormatting sqref="G7:L10">
    <cfRule type="containsBlanks" dxfId="197" priority="21" stopIfTrue="1">
      <formula>LEN(TRIM(G7))=0</formula>
    </cfRule>
  </conditionalFormatting>
  <conditionalFormatting sqref="G12:L12">
    <cfRule type="cellIs" dxfId="196" priority="4" stopIfTrue="1" operator="lessThan">
      <formula>0</formula>
    </cfRule>
    <cfRule type="containsBlanks" dxfId="195" priority="3" stopIfTrue="1">
      <formula>LEN(TRIM(G12))=0</formula>
    </cfRule>
  </conditionalFormatting>
  <conditionalFormatting sqref="G27:L40">
    <cfRule type="cellIs" dxfId="194" priority="2" stopIfTrue="1" operator="lessThan">
      <formula>0</formula>
    </cfRule>
    <cfRule type="containsBlanks" dxfId="193" priority="1" stopIfTrue="1">
      <formula>LEN(TRIM(G27))=0</formula>
    </cfRule>
  </conditionalFormatting>
  <conditionalFormatting sqref="G7:M10">
    <cfRule type="cellIs" dxfId="192" priority="22" stopIfTrue="1" operator="lessThan">
      <formula>0</formula>
    </cfRule>
  </conditionalFormatting>
  <conditionalFormatting sqref="M24">
    <cfRule type="cellIs" dxfId="191" priority="43" operator="lessThan">
      <formula>$X$24</formula>
    </cfRule>
  </conditionalFormatting>
  <conditionalFormatting sqref="M26">
    <cfRule type="cellIs" dxfId="190" priority="42" operator="lessThan">
      <formula>$X$26</formula>
    </cfRule>
  </conditionalFormatting>
  <conditionalFormatting sqref="M27:O40 D13:O26 D27:F40 M12:O12 D6:O6 D11:O11 D41:O41">
    <cfRule type="cellIs" dxfId="189" priority="122" stopIfTrue="1" operator="lessThan">
      <formula>0</formula>
    </cfRule>
  </conditionalFormatting>
  <conditionalFormatting sqref="N7">
    <cfRule type="cellIs" dxfId="188" priority="18" operator="greaterThan">
      <formula>$M$7</formula>
    </cfRule>
    <cfRule type="cellIs" dxfId="187" priority="14" operator="lessThan">
      <formula>$W$7</formula>
    </cfRule>
  </conditionalFormatting>
  <conditionalFormatting sqref="N7:N10">
    <cfRule type="containsBlanks" dxfId="186" priority="15" stopIfTrue="1">
      <formula>LEN(TRIM(N7))=0</formula>
    </cfRule>
  </conditionalFormatting>
  <conditionalFormatting sqref="N8">
    <cfRule type="cellIs" dxfId="185" priority="17" operator="greaterThan">
      <formula>$M$8</formula>
    </cfRule>
    <cfRule type="cellIs" dxfId="184" priority="13" operator="lessThan">
      <formula>$W$8</formula>
    </cfRule>
  </conditionalFormatting>
  <conditionalFormatting sqref="N9">
    <cfRule type="cellIs" dxfId="183" priority="10" operator="greaterThan">
      <formula>$M$9</formula>
    </cfRule>
    <cfRule type="cellIs" dxfId="182" priority="12" operator="lessThan">
      <formula>$W$9</formula>
    </cfRule>
  </conditionalFormatting>
  <conditionalFormatting sqref="N10">
    <cfRule type="cellIs" dxfId="181" priority="9" operator="greaterThan">
      <formula>$M$10</formula>
    </cfRule>
    <cfRule type="cellIs" dxfId="180" priority="11" operator="lessThan">
      <formula>$W$10</formula>
    </cfRule>
  </conditionalFormatting>
  <conditionalFormatting sqref="N12">
    <cfRule type="cellIs" dxfId="179" priority="53" operator="lessThan">
      <formula>$W$12</formula>
    </cfRule>
    <cfRule type="cellIs" dxfId="178" priority="163" operator="greaterThan">
      <formula>$M$12</formula>
    </cfRule>
  </conditionalFormatting>
  <conditionalFormatting sqref="N13">
    <cfRule type="cellIs" dxfId="177" priority="112" operator="greaterThan">
      <formula>$M$13</formula>
    </cfRule>
    <cfRule type="cellIs" dxfId="176" priority="52" operator="lessThan">
      <formula>$W$13</formula>
    </cfRule>
  </conditionalFormatting>
  <conditionalFormatting sqref="N14">
    <cfRule type="cellIs" dxfId="175" priority="114" stopIfTrue="1" operator="greaterThan">
      <formula>$M$14</formula>
    </cfRule>
    <cfRule type="cellIs" dxfId="174" priority="51" operator="lessThan">
      <formula>$W$14</formula>
    </cfRule>
  </conditionalFormatting>
  <conditionalFormatting sqref="N15">
    <cfRule type="cellIs" dxfId="173" priority="113" operator="greaterThan">
      <formula>$M$15</formula>
    </cfRule>
    <cfRule type="cellIs" dxfId="172" priority="50" operator="lessThan">
      <formula>$W$15</formula>
    </cfRule>
  </conditionalFormatting>
  <conditionalFormatting sqref="N16">
    <cfRule type="cellIs" dxfId="171" priority="161" operator="greaterThan">
      <formula>$M$16</formula>
    </cfRule>
  </conditionalFormatting>
  <conditionalFormatting sqref="N17">
    <cfRule type="cellIs" dxfId="170" priority="160" operator="greaterThan">
      <formula>$M$17</formula>
    </cfRule>
  </conditionalFormatting>
  <conditionalFormatting sqref="N18">
    <cfRule type="cellIs" dxfId="169" priority="159" operator="greaterThan">
      <formula>$M$18</formula>
    </cfRule>
  </conditionalFormatting>
  <conditionalFormatting sqref="N19">
    <cfRule type="cellIs" dxfId="168" priority="49" operator="lessThan">
      <formula>$W$19</formula>
    </cfRule>
    <cfRule type="cellIs" dxfId="167" priority="158" operator="greaterThan">
      <formula>$M$19</formula>
    </cfRule>
  </conditionalFormatting>
  <conditionalFormatting sqref="N20">
    <cfRule type="cellIs" dxfId="166" priority="48" operator="lessThan">
      <formula>$W$20</formula>
    </cfRule>
    <cfRule type="cellIs" dxfId="165" priority="157" operator="greaterThan">
      <formula>$M$20</formula>
    </cfRule>
  </conditionalFormatting>
  <conditionalFormatting sqref="N21">
    <cfRule type="cellIs" dxfId="164" priority="156" operator="greaterThan">
      <formula>$M$21</formula>
    </cfRule>
  </conditionalFormatting>
  <conditionalFormatting sqref="N22">
    <cfRule type="cellIs" dxfId="163" priority="155" operator="greaterThan">
      <formula>$M$22</formula>
    </cfRule>
  </conditionalFormatting>
  <conditionalFormatting sqref="N23">
    <cfRule type="cellIs" dxfId="162" priority="154" operator="greaterThan">
      <formula>$M$23</formula>
    </cfRule>
  </conditionalFormatting>
  <conditionalFormatting sqref="N25">
    <cfRule type="cellIs" dxfId="161" priority="153" operator="greaterThan">
      <formula>$M$25</formula>
    </cfRule>
  </conditionalFormatting>
  <conditionalFormatting sqref="N27">
    <cfRule type="cellIs" dxfId="160" priority="47" operator="lessThan">
      <formula>$W$27</formula>
    </cfRule>
    <cfRule type="cellIs" dxfId="159" priority="119" stopIfTrue="1" operator="greaterThan">
      <formula>$M$27</formula>
    </cfRule>
  </conditionalFormatting>
  <conditionalFormatting sqref="N28">
    <cfRule type="cellIs" dxfId="158" priority="46" operator="lessThan">
      <formula>$W$28</formula>
    </cfRule>
    <cfRule type="cellIs" dxfId="157" priority="118" stopIfTrue="1" operator="greaterThan">
      <formula>$M$28</formula>
    </cfRule>
  </conditionalFormatting>
  <conditionalFormatting sqref="N29">
    <cfRule type="cellIs" dxfId="156" priority="150" operator="greaterThan">
      <formula>$M$29</formula>
    </cfRule>
  </conditionalFormatting>
  <conditionalFormatting sqref="N33">
    <cfRule type="cellIs" dxfId="155" priority="45" operator="lessThan">
      <formula>$W$33</formula>
    </cfRule>
    <cfRule type="cellIs" dxfId="154" priority="117" stopIfTrue="1" operator="greaterThan">
      <formula>$M$33</formula>
    </cfRule>
  </conditionalFormatting>
  <conditionalFormatting sqref="N34">
    <cfRule type="cellIs" dxfId="153" priority="44" operator="lessThan">
      <formula>$W$34</formula>
    </cfRule>
    <cfRule type="cellIs" dxfId="152" priority="116" stopIfTrue="1" operator="greaterThan">
      <formula>$M$34</formula>
    </cfRule>
  </conditionalFormatting>
  <conditionalFormatting sqref="N35">
    <cfRule type="cellIs" dxfId="151" priority="147" operator="greaterThan">
      <formula>$M$35</formula>
    </cfRule>
  </conditionalFormatting>
  <conditionalFormatting sqref="N36 D17 F32:F37 E36:E37 D39:D40 N39:O40 E39:F41 O41">
    <cfRule type="notContainsBlanks" dxfId="150" priority="202">
      <formula>LEN(TRIM(D17))&gt;0</formula>
    </cfRule>
  </conditionalFormatting>
  <conditionalFormatting sqref="N38">
    <cfRule type="cellIs" dxfId="149" priority="144" operator="greaterThan">
      <formula>$M$38</formula>
    </cfRule>
  </conditionalFormatting>
  <conditionalFormatting sqref="N7:O10">
    <cfRule type="cellIs" dxfId="148" priority="16" stopIfTrue="1" operator="lessThan">
      <formula>0</formula>
    </cfRule>
  </conditionalFormatting>
  <conditionalFormatting sqref="N36:O37">
    <cfRule type="cellIs" dxfId="147" priority="127" operator="greaterThan">
      <formula>$M$36</formula>
    </cfRule>
  </conditionalFormatting>
  <conditionalFormatting sqref="O24">
    <cfRule type="cellIs" dxfId="146" priority="123" operator="greaterThan">
      <formula>$M$36</formula>
    </cfRule>
  </conditionalFormatting>
  <conditionalFormatting sqref="O26">
    <cfRule type="cellIs" dxfId="145" priority="125" operator="greaterThan">
      <formula>$M$36</formula>
    </cfRule>
  </conditionalFormatting>
  <conditionalFormatting sqref="S6:T41">
    <cfRule type="cellIs" dxfId="144" priority="143" operator="greaterThan">
      <formula>0.33333333</formula>
    </cfRule>
  </conditionalFormatting>
  <pageMargins left="0.70866141732283472" right="0.70866141732283472" top="0.74803149606299213" bottom="0.74803149606299213" header="0.31496062992125984" footer="0.31496062992125984"/>
  <pageSetup paperSize="9" scale="61" orientation="landscape" r:id="rId1"/>
  <ignoredErrors>
    <ignoredError sqref="M11 F11 F21"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30</vt:i4>
      </vt:variant>
      <vt:variant>
        <vt:lpstr>Įvardytieji diapazonai</vt:lpstr>
      </vt:variant>
      <vt:variant>
        <vt:i4>16</vt:i4>
      </vt:variant>
    </vt:vector>
  </HeadingPairs>
  <TitlesOfParts>
    <vt:vector size="46" baseType="lpstr">
      <vt:lpstr>INSTRUKCIJA</vt:lpstr>
      <vt:lpstr>I</vt:lpstr>
      <vt:lpstr>II</vt:lpstr>
      <vt:lpstr>III</vt:lpstr>
      <vt:lpstr>IV</vt:lpstr>
      <vt:lpstr>V</vt:lpstr>
      <vt:lpstr>VI</vt:lpstr>
      <vt:lpstr>F4.3</vt:lpstr>
      <vt:lpstr>VII</vt:lpstr>
      <vt:lpstr>VIII</vt:lpstr>
      <vt:lpstr>IX</vt:lpstr>
      <vt:lpstr>X</vt:lpstr>
      <vt:lpstr>XI</vt:lpstr>
      <vt:lpstr>TITULINIS</vt:lpstr>
      <vt:lpstr>S I</vt:lpstr>
      <vt:lpstr>S II III IV</vt:lpstr>
      <vt:lpstr>S3__</vt:lpstr>
      <vt:lpstr>S V</vt:lpstr>
      <vt:lpstr>S4.1__</vt:lpstr>
      <vt:lpstr>S VI</vt:lpstr>
      <vt:lpstr>S4.2__</vt:lpstr>
      <vt:lpstr>S5__</vt:lpstr>
      <vt:lpstr>S6__</vt:lpstr>
      <vt:lpstr>S VII</vt:lpstr>
      <vt:lpstr>S VIII</vt:lpstr>
      <vt:lpstr>S IX</vt:lpstr>
      <vt:lpstr>S X</vt:lpstr>
      <vt:lpstr>INFO</vt:lpstr>
      <vt:lpstr>S8__</vt:lpstr>
      <vt:lpstr>S9__</vt:lpstr>
      <vt:lpstr>FI</vt:lpstr>
      <vt:lpstr>FII</vt:lpstr>
      <vt:lpstr>FIII</vt:lpstr>
      <vt:lpstr>FIV</vt:lpstr>
      <vt:lpstr>FIX</vt:lpstr>
      <vt:lpstr>FV</vt:lpstr>
      <vt:lpstr>FVIAugalai</vt:lpstr>
      <vt:lpstr>FVIGyvunai</vt:lpstr>
      <vt:lpstr>FVII</vt:lpstr>
      <vt:lpstr>FVIII</vt:lpstr>
      <vt:lpstr>FVIKita</vt:lpstr>
      <vt:lpstr>FVIVisa</vt:lpstr>
      <vt:lpstr>FX</vt:lpstr>
      <vt:lpstr>FXILaikas</vt:lpstr>
      <vt:lpstr>FXIPlotai</vt:lpstr>
      <vt:lpstr>Rekvizitai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2025-03-27T08:01:38Z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af9cc70e702c43a68118b49acb23352d</vt:lpwstr>
  </property>
</Properties>
</file>