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X:\MAZMENA\MAZMENA (pc-1230691)\Turgavietes\ARCHYVAS\2024\9\"/>
    </mc:Choice>
  </mc:AlternateContent>
  <xr:revisionPtr revIDLastSave="0" documentId="13_ncr:1_{0C1BA142-BEDF-4936-B387-5139F737CD95}" xr6:coauthVersionLast="47" xr6:coauthVersionMax="47" xr10:uidLastSave="{00000000-0000-0000-0000-000000000000}"/>
  <bookViews>
    <workbookView xWindow="-28908" yWindow="-1848" windowWidth="29016" windowHeight="17616" tabRatio="816" xr2:uid="{00000000-000D-0000-FFFF-FFFF00000000}"/>
  </bookViews>
  <sheets>
    <sheet name="parduotuvės (2)" sheetId="109" r:id="rId1"/>
    <sheet name="parduotuvės" sheetId="84" r:id="rId2"/>
    <sheet name="Suvestine" sheetId="1" r:id="rId3"/>
    <sheet name="Sheet1" sheetId="78" r:id="rId4"/>
    <sheet name="Lapas2" sheetId="108" r:id="rId5"/>
  </sheets>
  <definedNames>
    <definedName name="_xlnm.Print_Area" localSheetId="1">parduotuvės!$B$4:$I$79</definedName>
    <definedName name="_xlnm.Print_Area" localSheetId="0">'parduotuvės (2)'!$B$4:$I$62</definedName>
    <definedName name="_xlnm.Print_Area" localSheetId="2">Suvestine!$C$3:$H$77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84" l="1"/>
  <c r="F62" i="84"/>
  <c r="H27" i="84"/>
  <c r="G27" i="84"/>
  <c r="F27" i="84"/>
  <c r="H26" i="84"/>
  <c r="G26" i="84"/>
  <c r="F26" i="84"/>
  <c r="J27" i="84" l="1"/>
  <c r="I27" i="84"/>
  <c r="B45" i="1"/>
  <c r="B23" i="1"/>
  <c r="G58" i="84" l="1"/>
  <c r="G57" i="84"/>
  <c r="G54" i="84"/>
  <c r="G53" i="84"/>
  <c r="G48" i="84"/>
  <c r="H80" i="84" l="1"/>
  <c r="G80" i="84"/>
  <c r="F80" i="84"/>
  <c r="H79" i="84"/>
  <c r="G79" i="84"/>
  <c r="F79" i="84"/>
  <c r="H78" i="84"/>
  <c r="G78" i="84"/>
  <c r="F78" i="84"/>
  <c r="H77" i="84"/>
  <c r="G77" i="84"/>
  <c r="F77" i="84"/>
  <c r="H76" i="84"/>
  <c r="G76" i="84"/>
  <c r="F76" i="84"/>
  <c r="H75" i="84"/>
  <c r="G75" i="84"/>
  <c r="F75" i="84"/>
  <c r="H74" i="84"/>
  <c r="G74" i="84"/>
  <c r="F74" i="84"/>
  <c r="H73" i="84"/>
  <c r="G73" i="84"/>
  <c r="F73" i="84"/>
  <c r="H72" i="84"/>
  <c r="G72" i="84"/>
  <c r="F72" i="84"/>
  <c r="H71" i="84"/>
  <c r="G71" i="84"/>
  <c r="F71" i="84"/>
  <c r="H70" i="84"/>
  <c r="G70" i="84"/>
  <c r="F70" i="84"/>
  <c r="H69" i="84"/>
  <c r="G69" i="84"/>
  <c r="F69" i="84"/>
  <c r="H68" i="84"/>
  <c r="G68" i="84"/>
  <c r="F68" i="84"/>
  <c r="H67" i="84"/>
  <c r="G67" i="84"/>
  <c r="F67" i="84"/>
  <c r="H66" i="84"/>
  <c r="G66" i="84"/>
  <c r="F66" i="84"/>
  <c r="H65" i="84"/>
  <c r="G65" i="84"/>
  <c r="F65" i="84"/>
  <c r="H64" i="84"/>
  <c r="G64" i="84"/>
  <c r="F64" i="84"/>
  <c r="H63" i="84"/>
  <c r="F63" i="84"/>
  <c r="H62" i="84"/>
  <c r="G62" i="84"/>
  <c r="H61" i="84"/>
  <c r="G61" i="84"/>
  <c r="F61" i="84"/>
  <c r="H60" i="84"/>
  <c r="G60" i="84"/>
  <c r="F60" i="84"/>
  <c r="H59" i="84"/>
  <c r="G59" i="84"/>
  <c r="F59" i="84"/>
  <c r="H58" i="84"/>
  <c r="F58" i="84"/>
  <c r="H57" i="84"/>
  <c r="F57" i="84"/>
  <c r="H56" i="84"/>
  <c r="G56" i="84"/>
  <c r="F56" i="84"/>
  <c r="H55" i="84"/>
  <c r="G55" i="84"/>
  <c r="F55" i="84"/>
  <c r="H54" i="84"/>
  <c r="F54" i="84"/>
  <c r="H53" i="84"/>
  <c r="F53" i="84"/>
  <c r="H52" i="84"/>
  <c r="G52" i="84"/>
  <c r="F52" i="84"/>
  <c r="H51" i="84"/>
  <c r="G51" i="84"/>
  <c r="F51" i="84"/>
  <c r="H50" i="84"/>
  <c r="G50" i="84"/>
  <c r="F50" i="84"/>
  <c r="H49" i="84"/>
  <c r="G49" i="84"/>
  <c r="F49" i="84"/>
  <c r="H48" i="84"/>
  <c r="F48" i="84"/>
  <c r="H47" i="84"/>
  <c r="G47" i="84"/>
  <c r="F47" i="84"/>
  <c r="H46" i="84"/>
  <c r="G46" i="84"/>
  <c r="F46" i="84"/>
  <c r="H45" i="84"/>
  <c r="G45" i="84"/>
  <c r="F45" i="84"/>
  <c r="H44" i="84"/>
  <c r="G44" i="84"/>
  <c r="F44" i="84"/>
  <c r="H43" i="84"/>
  <c r="G43" i="84"/>
  <c r="F43" i="84"/>
  <c r="H42" i="84"/>
  <c r="G42" i="84"/>
  <c r="F42" i="84"/>
  <c r="H41" i="84"/>
  <c r="G41" i="84"/>
  <c r="F41" i="84"/>
  <c r="H40" i="84"/>
  <c r="G40" i="84"/>
  <c r="F40" i="84"/>
  <c r="H39" i="84"/>
  <c r="G39" i="84"/>
  <c r="F39" i="84"/>
  <c r="H38" i="84"/>
  <c r="G38" i="84"/>
  <c r="F38" i="84"/>
  <c r="H37" i="84"/>
  <c r="G37" i="84"/>
  <c r="F37" i="84"/>
  <c r="H36" i="84"/>
  <c r="G36" i="84"/>
  <c r="F36" i="84"/>
  <c r="H35" i="84"/>
  <c r="G35" i="84"/>
  <c r="F35" i="84"/>
  <c r="H34" i="84"/>
  <c r="G34" i="84"/>
  <c r="F34" i="84"/>
  <c r="H33" i="84"/>
  <c r="G33" i="84"/>
  <c r="F33" i="84"/>
  <c r="H32" i="84"/>
  <c r="G32" i="84"/>
  <c r="F32" i="84"/>
  <c r="H31" i="84"/>
  <c r="G31" i="84"/>
  <c r="F31" i="84"/>
  <c r="H30" i="84"/>
  <c r="G30" i="84"/>
  <c r="F30" i="84"/>
  <c r="H29" i="84"/>
  <c r="G29" i="84"/>
  <c r="F29" i="84"/>
  <c r="H28" i="84"/>
  <c r="G28" i="84"/>
  <c r="F28" i="84"/>
  <c r="H25" i="84"/>
  <c r="G25" i="84"/>
  <c r="F25" i="84"/>
  <c r="H24" i="84"/>
  <c r="G24" i="84"/>
  <c r="F24" i="84"/>
  <c r="H23" i="84"/>
  <c r="G23" i="84"/>
  <c r="F23" i="84"/>
  <c r="H22" i="84"/>
  <c r="G22" i="84"/>
  <c r="F22" i="84"/>
  <c r="H21" i="84"/>
  <c r="G21" i="84"/>
  <c r="F21" i="84"/>
  <c r="H20" i="84"/>
  <c r="G20" i="84"/>
  <c r="F20" i="84"/>
  <c r="H19" i="84"/>
  <c r="G19" i="84"/>
  <c r="F19" i="84"/>
  <c r="H18" i="84"/>
  <c r="G18" i="84"/>
  <c r="F18" i="84"/>
  <c r="H17" i="84"/>
  <c r="G17" i="84"/>
  <c r="F17" i="84"/>
  <c r="H16" i="84"/>
  <c r="G16" i="84"/>
  <c r="F16" i="84"/>
  <c r="H15" i="84"/>
  <c r="G15" i="84"/>
  <c r="F15" i="84"/>
  <c r="H14" i="84"/>
  <c r="G14" i="84"/>
  <c r="F14" i="84"/>
  <c r="H13" i="84"/>
  <c r="G13" i="84"/>
  <c r="F13" i="84"/>
  <c r="H12" i="84"/>
  <c r="G12" i="84"/>
  <c r="F12" i="84"/>
  <c r="H11" i="84"/>
  <c r="G11" i="84"/>
  <c r="F11" i="84"/>
  <c r="H10" i="84"/>
  <c r="G10" i="84"/>
  <c r="F10" i="84"/>
  <c r="H9" i="84"/>
  <c r="G9" i="84"/>
  <c r="F9" i="84"/>
  <c r="H8" i="84"/>
  <c r="G8" i="84"/>
  <c r="F8" i="84"/>
  <c r="H7" i="84"/>
  <c r="G7" i="84"/>
  <c r="F7" i="84"/>
  <c r="H6" i="84"/>
  <c r="G6" i="84"/>
  <c r="F6" i="84"/>
  <c r="J77" i="84" l="1"/>
  <c r="I80" i="84"/>
  <c r="I79" i="84"/>
  <c r="J7" i="84"/>
  <c r="J9" i="84"/>
  <c r="J11" i="84"/>
  <c r="J13" i="84"/>
  <c r="J15" i="84"/>
  <c r="J18" i="84"/>
  <c r="J20" i="84"/>
  <c r="J22" i="84"/>
  <c r="J24" i="84"/>
  <c r="J26" i="84"/>
  <c r="J28" i="84"/>
  <c r="J30" i="84"/>
  <c r="J31" i="84"/>
  <c r="J32" i="84"/>
  <c r="J33" i="84"/>
  <c r="J34" i="84"/>
  <c r="J35" i="84"/>
  <c r="J36" i="84"/>
  <c r="J37" i="84"/>
  <c r="J38" i="84"/>
  <c r="J39" i="84"/>
  <c r="J40" i="84"/>
  <c r="J41" i="84"/>
  <c r="J42" i="84"/>
  <c r="J43" i="84"/>
  <c r="J44" i="84"/>
  <c r="J45" i="84"/>
  <c r="J46" i="84"/>
  <c r="J47" i="84"/>
  <c r="J48" i="84"/>
  <c r="J49" i="84"/>
  <c r="J50" i="84"/>
  <c r="J51" i="84"/>
  <c r="J52" i="84"/>
  <c r="J53" i="84"/>
  <c r="J54" i="84"/>
  <c r="J55" i="84"/>
  <c r="J56" i="84"/>
  <c r="J57" i="84"/>
  <c r="J58" i="84"/>
  <c r="J59" i="84"/>
  <c r="J60" i="84"/>
  <c r="J61" i="84"/>
  <c r="J62" i="84"/>
  <c r="J63" i="84"/>
  <c r="J64" i="84"/>
  <c r="J65" i="84"/>
  <c r="J66" i="84"/>
  <c r="J67" i="84"/>
  <c r="J68" i="84"/>
  <c r="J69" i="84"/>
  <c r="J70" i="84"/>
  <c r="J71" i="84"/>
  <c r="J72" i="84"/>
  <c r="J73" i="84"/>
  <c r="J74" i="84"/>
  <c r="J75" i="84"/>
  <c r="J76" i="84"/>
  <c r="J80" i="84"/>
  <c r="J6" i="84"/>
  <c r="J8" i="84"/>
  <c r="J10" i="84"/>
  <c r="J12" i="84"/>
  <c r="J14" i="84"/>
  <c r="J16" i="84"/>
  <c r="J17" i="84"/>
  <c r="J19" i="84"/>
  <c r="J21" i="84"/>
  <c r="J23" i="84"/>
  <c r="J25" i="84"/>
  <c r="J29" i="84"/>
  <c r="I77" i="84"/>
  <c r="J78" i="84"/>
  <c r="J79" i="84"/>
  <c r="I6" i="84"/>
  <c r="I7" i="84"/>
  <c r="I8" i="84"/>
  <c r="I9" i="84"/>
  <c r="I10" i="84"/>
  <c r="I11" i="84"/>
  <c r="I12" i="84"/>
  <c r="I13" i="84"/>
  <c r="I14" i="84"/>
  <c r="I15" i="84"/>
  <c r="I16" i="84"/>
  <c r="I17" i="84"/>
  <c r="I18" i="84"/>
  <c r="I19" i="84"/>
  <c r="I20" i="84"/>
  <c r="I21" i="84"/>
  <c r="I22" i="84"/>
  <c r="I23" i="84"/>
  <c r="I24" i="84"/>
  <c r="I25" i="84"/>
  <c r="I26" i="84"/>
  <c r="I28" i="84"/>
  <c r="I29" i="84"/>
  <c r="I30" i="84"/>
  <c r="I31" i="84"/>
  <c r="I32" i="84"/>
  <c r="I33" i="84"/>
  <c r="I34" i="84"/>
  <c r="I35" i="84"/>
  <c r="I36" i="84"/>
  <c r="I37" i="84"/>
  <c r="I38" i="84"/>
  <c r="I39" i="84"/>
  <c r="I40" i="84"/>
  <c r="I41" i="84"/>
  <c r="I42" i="84"/>
  <c r="I43" i="84"/>
  <c r="I44" i="84"/>
  <c r="I45" i="84"/>
  <c r="I46" i="84"/>
  <c r="I47" i="84"/>
  <c r="I48" i="84"/>
  <c r="I49" i="84"/>
  <c r="I50" i="84"/>
  <c r="I51" i="84"/>
  <c r="I52" i="84"/>
  <c r="I53" i="84"/>
  <c r="I54" i="84"/>
  <c r="I55" i="84"/>
  <c r="I56" i="84"/>
  <c r="I57" i="84"/>
  <c r="I58" i="84"/>
  <c r="I59" i="84"/>
  <c r="I60" i="84"/>
  <c r="I61" i="84"/>
  <c r="I62" i="84"/>
  <c r="I63" i="84"/>
  <c r="I64" i="84"/>
  <c r="I65" i="84"/>
  <c r="I66" i="84"/>
  <c r="I67" i="84"/>
  <c r="I68" i="84"/>
  <c r="I69" i="84"/>
  <c r="I70" i="84"/>
  <c r="I71" i="84"/>
  <c r="I72" i="84"/>
  <c r="I73" i="84"/>
  <c r="I74" i="84"/>
  <c r="I75" i="84"/>
  <c r="I76" i="84"/>
  <c r="I78" i="84"/>
  <c r="B44" i="1"/>
  <c r="B46" i="1"/>
  <c r="A48" i="84" l="1"/>
  <c r="A50" i="84"/>
  <c r="A47" i="84"/>
  <c r="B68" i="1"/>
  <c r="B4" i="1"/>
  <c r="B5" i="1"/>
  <c r="B6" i="1"/>
  <c r="B7" i="1"/>
  <c r="B8" i="1"/>
  <c r="B9" i="1"/>
  <c r="B10" i="1"/>
  <c r="B11" i="1"/>
  <c r="B13" i="1"/>
  <c r="B12" i="1"/>
  <c r="B14" i="1"/>
  <c r="B15" i="1"/>
  <c r="B16" i="1"/>
  <c r="B17" i="1"/>
  <c r="B18" i="1"/>
  <c r="B19" i="1"/>
  <c r="B20" i="1"/>
  <c r="B22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7" i="1"/>
  <c r="B48" i="1"/>
  <c r="B49" i="1"/>
  <c r="B50" i="1"/>
  <c r="B52" i="1"/>
  <c r="B51" i="1"/>
  <c r="B53" i="1"/>
  <c r="B54" i="1"/>
  <c r="B56" i="1"/>
  <c r="B55" i="1"/>
  <c r="B57" i="1"/>
  <c r="B58" i="1"/>
  <c r="B59" i="1"/>
  <c r="B60" i="1"/>
  <c r="B61" i="1"/>
  <c r="B62" i="1"/>
  <c r="B63" i="1"/>
  <c r="B64" i="1"/>
  <c r="B65" i="1"/>
  <c r="B67" i="1"/>
  <c r="B69" i="1"/>
  <c r="B70" i="1"/>
  <c r="B71" i="1"/>
  <c r="B72" i="1"/>
  <c r="B73" i="1"/>
  <c r="B75" i="1"/>
  <c r="B76" i="1"/>
  <c r="B77" i="1"/>
  <c r="B3" i="1"/>
  <c r="B66" i="1"/>
  <c r="B21" i="1"/>
  <c r="A24" i="84" s="1"/>
  <c r="B74" i="1"/>
  <c r="A77" i="84" l="1"/>
  <c r="A49" i="84"/>
  <c r="A70" i="84"/>
  <c r="A16" i="84"/>
  <c r="A51" i="84"/>
  <c r="A72" i="84"/>
  <c r="A58" i="84"/>
  <c r="A54" i="84"/>
  <c r="A9" i="84"/>
  <c r="A64" i="84"/>
  <c r="A60" i="84"/>
  <c r="A57" i="84"/>
  <c r="A53" i="84"/>
  <c r="A52" i="84"/>
  <c r="A22" i="84"/>
  <c r="A65" i="84"/>
  <c r="A6" i="84"/>
  <c r="A66" i="84"/>
  <c r="A35" i="84"/>
  <c r="A26" i="84"/>
  <c r="A17" i="84"/>
  <c r="A80" i="84"/>
  <c r="A75" i="84"/>
  <c r="A61" i="84"/>
  <c r="A46" i="84"/>
  <c r="A42" i="84"/>
  <c r="A38" i="84"/>
  <c r="A34" i="84"/>
  <c r="A30" i="84"/>
  <c r="A25" i="84"/>
  <c r="A20" i="84"/>
  <c r="A15" i="84"/>
  <c r="A12" i="84"/>
  <c r="A8" i="84"/>
  <c r="A43" i="84"/>
  <c r="A31" i="84"/>
  <c r="A13" i="84"/>
  <c r="A74" i="84"/>
  <c r="A56" i="84"/>
  <c r="A45" i="84"/>
  <c r="A41" i="84"/>
  <c r="A37" i="84"/>
  <c r="A33" i="84"/>
  <c r="A29" i="84"/>
  <c r="A23" i="84"/>
  <c r="A19" i="84"/>
  <c r="A11" i="84"/>
  <c r="A7" i="84"/>
  <c r="A76" i="84"/>
  <c r="A62" i="84"/>
  <c r="A39" i="84"/>
  <c r="A21" i="84"/>
  <c r="A79" i="84"/>
  <c r="A68" i="84"/>
  <c r="A69" i="84"/>
  <c r="A78" i="84"/>
  <c r="A73" i="84"/>
  <c r="A67" i="84"/>
  <c r="A63" i="84"/>
  <c r="A59" i="84"/>
  <c r="A55" i="84"/>
  <c r="A44" i="84"/>
  <c r="A40" i="84"/>
  <c r="A36" i="84"/>
  <c r="A32" i="84"/>
  <c r="A28" i="84"/>
  <c r="A18" i="84"/>
  <c r="A14" i="84"/>
  <c r="A10" i="84"/>
  <c r="A71" i="84"/>
</calcChain>
</file>

<file path=xl/sharedStrings.xml><?xml version="1.0" encoding="utf-8"?>
<sst xmlns="http://schemas.openxmlformats.org/spreadsheetml/2006/main" count="1502" uniqueCount="492">
  <si>
    <t>Produktas</t>
  </si>
  <si>
    <t>Sviestas</t>
  </si>
  <si>
    <t>1 kg</t>
  </si>
  <si>
    <t>Varškė</t>
  </si>
  <si>
    <t>Matavimo 
vienetas</t>
  </si>
  <si>
    <t>Pastabos:</t>
  </si>
  <si>
    <t>1 l</t>
  </si>
  <si>
    <t>Grietinė</t>
  </si>
  <si>
    <t>10 vnt</t>
  </si>
  <si>
    <t>Kiauliena</t>
  </si>
  <si>
    <t>kumpis be kaulo</t>
  </si>
  <si>
    <t>šoninė be kaulo</t>
  </si>
  <si>
    <t>Varškės sūris</t>
  </si>
  <si>
    <t>Pomidorai</t>
  </si>
  <si>
    <t>Agurkai</t>
  </si>
  <si>
    <t>ilgavaisiai</t>
  </si>
  <si>
    <t>Maisto produktų aprašas:</t>
  </si>
  <si>
    <t>Q</t>
  </si>
  <si>
    <t>Medus</t>
  </si>
  <si>
    <t>Baltagūžiai kopūstai</t>
  </si>
  <si>
    <t>Morkos</t>
  </si>
  <si>
    <t>Pavadinimas IDIS</t>
  </si>
  <si>
    <t>Vištiena</t>
  </si>
  <si>
    <t>Jūrų lydeka</t>
  </si>
  <si>
    <t>Menkės filė</t>
  </si>
  <si>
    <t>Svogūnai</t>
  </si>
  <si>
    <t>Obuoliai</t>
  </si>
  <si>
    <t>NEGALIMA</t>
  </si>
  <si>
    <t>metų**</t>
  </si>
  <si>
    <t>mėnesio*</t>
  </si>
  <si>
    <t>Pokytis %</t>
  </si>
  <si>
    <t>trumpavaisiai</t>
  </si>
  <si>
    <t>Kodas</t>
  </si>
  <si>
    <t>Geriamasis pienas, neapdorotas UAT</t>
  </si>
  <si>
    <t>2,5 % riebumo</t>
  </si>
  <si>
    <t>tetrapako pakuotė</t>
  </si>
  <si>
    <t>plastikinis maišelis</t>
  </si>
  <si>
    <t>3,5% riebumo</t>
  </si>
  <si>
    <t>Geriamasis pienas, apdorotas UAT</t>
  </si>
  <si>
    <t>Kefyras</t>
  </si>
  <si>
    <t>400 – 450 g pakuotėje</t>
  </si>
  <si>
    <t>22 % riebumo</t>
  </si>
  <si>
    <t xml:space="preserve"> 82 % riebumo, be augalinių riebalų</t>
  </si>
  <si>
    <t>Tepus riebalų mišinys</t>
  </si>
  <si>
    <t>15% augalinių riebalų</t>
  </si>
  <si>
    <t>9 % riebumo</t>
  </si>
  <si>
    <t>180 – 200 g pakuotėje</t>
  </si>
  <si>
    <t>liesa</t>
  </si>
  <si>
    <t>Fermentiniai sūriai</t>
  </si>
  <si>
    <t>Gouda tipo</t>
  </si>
  <si>
    <t>Kietieji</t>
  </si>
  <si>
    <t>Tilsit tipo</t>
  </si>
  <si>
    <t>ketvirčiai</t>
  </si>
  <si>
    <t>broileris</t>
  </si>
  <si>
    <t>Vištų kiaušiniai, rudi</t>
  </si>
  <si>
    <t>L kategorijos</t>
  </si>
  <si>
    <t>M kategorijos</t>
  </si>
  <si>
    <t>Silkė</t>
  </si>
  <si>
    <t>neišdarinėta, su galvom, sūdyta</t>
  </si>
  <si>
    <t>filė, sūrime</t>
  </si>
  <si>
    <t>sušaldyta, be galvos</t>
  </si>
  <si>
    <t>sušaldyta</t>
  </si>
  <si>
    <t>Kvietiniai miltai</t>
  </si>
  <si>
    <t>extra rūšies</t>
  </si>
  <si>
    <t>1 kg pakuotėje</t>
  </si>
  <si>
    <t>2 kg pakuotėje</t>
  </si>
  <si>
    <t>aukščiausios rūšies</t>
  </si>
  <si>
    <t>Duona</t>
  </si>
  <si>
    <t>juoda</t>
  </si>
  <si>
    <t>balta</t>
  </si>
  <si>
    <t>batonas</t>
  </si>
  <si>
    <t>Ryžiai</t>
  </si>
  <si>
    <t xml:space="preserve">apdoroti garais </t>
  </si>
  <si>
    <t>Grikių kruopos</t>
  </si>
  <si>
    <t>Manų kruopos</t>
  </si>
  <si>
    <t>Makaronai</t>
  </si>
  <si>
    <t>Cukrus</t>
  </si>
  <si>
    <t>Bulvės</t>
  </si>
  <si>
    <t>lietuviškos, seno derliaus, neplautos, II klasės</t>
  </si>
  <si>
    <t>importuotos, seno derliaus, neplautos, II klasės</t>
  </si>
  <si>
    <t>importuotos, naujo derliaus, neplautos, II klasės</t>
  </si>
  <si>
    <t>lietuviški, seno derliaus, II klasės</t>
  </si>
  <si>
    <t>importuoti, seno derliaus, II klasės</t>
  </si>
  <si>
    <t>importuoti, naujo derliaus, II klasės</t>
  </si>
  <si>
    <t>importuoti, II klasė</t>
  </si>
  <si>
    <t>lietuviški, II klasė</t>
  </si>
  <si>
    <t>importuoti, II klasės</t>
  </si>
  <si>
    <t>lietuviški, geltoni, II klasės</t>
  </si>
  <si>
    <t>importuoti, geltoni, II klasės</t>
  </si>
  <si>
    <t>Česnakai, importuoti</t>
  </si>
  <si>
    <t>lietuviški, fasuoti arba nefasuoti</t>
  </si>
  <si>
    <t>importuoti, fasuoti arba nefasuoti</t>
  </si>
  <si>
    <t>Geriamas vanduo</t>
  </si>
  <si>
    <t>negazuotas, be priedų</t>
  </si>
  <si>
    <t>Aliejus</t>
  </si>
  <si>
    <t>rapsų</t>
  </si>
  <si>
    <t>saulėgrąžų</t>
  </si>
  <si>
    <t>natūralus, plastikiniame indelyje</t>
  </si>
  <si>
    <t>natūralus, stikliniame indelyje</t>
  </si>
  <si>
    <t>Druska</t>
  </si>
  <si>
    <t>be priedų</t>
  </si>
  <si>
    <t>joduota</t>
  </si>
  <si>
    <t>10 vnt.</t>
  </si>
  <si>
    <t>Lietuviški, II klasės</t>
  </si>
  <si>
    <t>01. Geriamasis pienas.2,5 % riebumo, neapdorotas UAT, be priedų.1 l.Tetrapako pakuotė</t>
  </si>
  <si>
    <t>02. Geriamasis pienas.2,5 % riebumo, neapdorotas UAT, be priedų (kvapniųjų medžiagų, Ca, vitaminų ir pan.).1 l.Plastikinis maišelis</t>
  </si>
  <si>
    <t>03. Geriamasis pienas.3,5% riebumo, neapdorotas UAT, be priedų.1 l.Tetrapako pakuotė</t>
  </si>
  <si>
    <t>04. Geriamasis pienas.3,5% riebumo, neapdorotas UAT, be priedų.1 l.Plastikinis maišelis</t>
  </si>
  <si>
    <t>05. Geriamasis pienas.2,5 % riebumo, apdorotas UAT, be priedų.1 l.Tetrapako pakuotė</t>
  </si>
  <si>
    <t>06. Geriamasis pienas.3,5% riebumo, apdorotas UAT, be priedų.1 l.Tetrapako pakuotė</t>
  </si>
  <si>
    <t>07. Kefyras.2,5 % riebumo.1 l.Tetrapako pakuotė</t>
  </si>
  <si>
    <t>08. Kefyras.2,5 % riebumo.1 l.Plastikinis maišelis</t>
  </si>
  <si>
    <t>09. Grietinė.30 % riebumo, 400 - 450 g pakuotėje.1 kg.Plastikiniame indelyje</t>
  </si>
  <si>
    <t>13. Sviestas.82 % riebumo, Be augalinių riebalų, 200 g pakuotėje.1 kg.Folijoje</t>
  </si>
  <si>
    <t>14. Tepus riebalų mišinys.15% augalinų riebalų, 200 g pakuotėje.1 kg.Folijoje</t>
  </si>
  <si>
    <t>15. Varškė.9 % riebumo, be priedų, 180-200 g pakuotė.1 kg.Plastikiniame maišelyje, folijoje</t>
  </si>
  <si>
    <t>17. Varškė.Liesa, be priedų, 180-200 g pakuotėje.1 kg.plastikiniame maišelyje, folijoje</t>
  </si>
  <si>
    <t>18. Fermentiniai sūriai.Gouda tipo, nesupjaustyti riekelėmis.1 kg.Fasuoti arba nefasuoti</t>
  </si>
  <si>
    <t>19. Fermentiniai sūriai.Kietieji, nesupjaustyti riekelėmis.1 kg.Fasuoti arba nefasuoti</t>
  </si>
  <si>
    <t>20. Fermentiniai sūriai.Tilsit tipo,nesupjaustyti riekelėmis.1 kg.Fasuoti arba nefasuoti</t>
  </si>
  <si>
    <t>26. Kiauliena,Kumpis be kaulo.Šviežias, atvėsintas.1 kg.Plastikiniame indelyje arba nefasuoti</t>
  </si>
  <si>
    <t>27. Kiauliena, Šoninė be kaulo.Šviežia, atvėsinta.1 kg.Plastikiniame indelyje arba nefasuoti</t>
  </si>
  <si>
    <t>30. Vištienos ketvirčiai.Sušaldyti.1 kg.Plastikiniame maišelyje / indelyje</t>
  </si>
  <si>
    <t>31. Vištienos broileris.Sušaldytas.1 kg.Plastikiniame maišelyje</t>
  </si>
  <si>
    <t>32. Vištų kiaušiniai.L kategorijos, rudi.10 vnt..Popierinėse arba plastikinėse dėžutėse</t>
  </si>
  <si>
    <t>33. Vištų kiaušiniai.M kategorijos, rudi.10 vnt.Popierinėse arba plastikinėse dėžutėse</t>
  </si>
  <si>
    <t>40. Silkė.Sūdyta, neišdarinėta, su galvom.1 kg.Nefasuota</t>
  </si>
  <si>
    <t>41. Silkių filė.Sūrime.1kg.Nefasuota</t>
  </si>
  <si>
    <t>42. Jūrų lydeka.Sušaldyta, be galvos.1 kg.Plastikiniame maišelyje</t>
  </si>
  <si>
    <t>43. Menkė.Filė, sušaldyta.1kg.Plastikiniame maišelyje</t>
  </si>
  <si>
    <t>50. Kvietiniai miltai.Ekstra rūšis.1 kg.1 kg popieriniame maišelyje</t>
  </si>
  <si>
    <t>51. Kvietiniai miltai.Ekstra rūšis.1 kg.2 kg popieriniame maišelyje</t>
  </si>
  <si>
    <t>52. Kvietiniai miltai.Aukščiausia rūšis.1 kg.1 kg popierinime maišelyje</t>
  </si>
  <si>
    <t>53. Kvietiniai miltai.Aukščiausia rūšis.1 kg.2 kg popieriniame maišelyje</t>
  </si>
  <si>
    <t>54. Juoda duona.Be specialių priedų (džiovintų vaisių, riešutų ir kt.).1 kg.Popieriniame arba plastikiniame maišelyje</t>
  </si>
  <si>
    <t>55. Balta duona.Be specialių priedų (džiovintų vaisių, riešutų ir kt.).1 kg.Popieriniame arba plastikiniame maišelyje</t>
  </si>
  <si>
    <t>56. Batonas.Be specialių priedų (džiovintų vaisių, riešutų ir kt.).1 kg.Popieriniame arba plastikiniame maišelyje</t>
  </si>
  <si>
    <t>61. Ryžiai, apdoroti garais.Plikyti, be specialių priedų.1 kg.Plastikiniame maišelyje</t>
  </si>
  <si>
    <t>62. Grikių kruopos.Neskaldytos.1 kg.Plastikiniame maišelyje</t>
  </si>
  <si>
    <t>63. Manų kruopos..1 kg.Plastikiniame maišelyje</t>
  </si>
  <si>
    <t>64. Makaronai.Spageti (plonieji) ir kiti (forminiai).1 kg.Plastikiniame maišelyje</t>
  </si>
  <si>
    <t>65. Cukrus..1 kg.Plastikiniame maišelyje</t>
  </si>
  <si>
    <t>77. Morkos.Naujo derliaus, importuotos, II klasės, neplautos.1 kg.Nefasuotos</t>
  </si>
  <si>
    <t>80. Baltagūžiai kopūstai.Naujo derliaus, lietuviški, II klasės.1 kg.Nefasuoti</t>
  </si>
  <si>
    <t>81. Baltagūžiai kopūstai.Naujo derliaus, importuoti, II klasės.1 kg.Nefasuoti</t>
  </si>
  <si>
    <t>83. Trumpavaisiai agurkai.Importuoti, II klasės.1 kg.Nefasuoti</t>
  </si>
  <si>
    <t>85. Ilgavaisiai agurkai.Importuoti, II klasės.1 kg.Nefasuoti</t>
  </si>
  <si>
    <t>87. Pomidorai.Importuoti, II klasės.1 kg.Nefasuoti</t>
  </si>
  <si>
    <t>88. Svogūnai.Lietuviški, Geltoni, II klasė.1 kg.Nefasuoti</t>
  </si>
  <si>
    <t>89. Svogūnai.Importuoti, Geltoni, II klasė.1 kg.Nefasuoti</t>
  </si>
  <si>
    <t>91. Česnakai.Importuoti.1 kg.Nefasuoti</t>
  </si>
  <si>
    <t>92. Obuoliai.Lietuviški.1 kg.Fasuoti arba nefasuoti</t>
  </si>
  <si>
    <t>93. Obuoliai,.Importuoti.1 kg.Fasuoti arba nefasuoti</t>
  </si>
  <si>
    <t>100. Geriamas vanduo.Negazuotas, be priedų.1 l.1,5 l plastikiniame butelyje</t>
  </si>
  <si>
    <t>101. Rapsų aliejus.Maistinis.1 l.Plastikiniame butelyje</t>
  </si>
  <si>
    <t>102. Saulėgrąžų aliejus.Maistinis.1 l.Plastikiniame butelyje</t>
  </si>
  <si>
    <t>103. Medus.Natūralus.1 kg.Plastikiniame indelyje</t>
  </si>
  <si>
    <t>104. Medus.Natūralus.1 kg.Stikliniame indelyje</t>
  </si>
  <si>
    <t>105. Druska.Be priedų.1 kg.Plastikinėje ar popierinėje pakuotje</t>
  </si>
  <si>
    <t>106. Druska.Joduota.1 kg.Plastikinėje ar popierinėje pakuotje</t>
  </si>
  <si>
    <t>Kainų kaimo vietovių parduotuvėse registravimui nenaudojamos akcijinės kainų vertės.</t>
  </si>
  <si>
    <t>Gouda</t>
  </si>
  <si>
    <t>Tilsit</t>
  </si>
  <si>
    <t>13 % riebumo</t>
  </si>
  <si>
    <t>lietuviškos, naujo derliaus derliaus, neplautos, II klasės</t>
  </si>
  <si>
    <t>lietuvšiki II klasė</t>
  </si>
  <si>
    <t>76. Morkos.Naujo derliaus, lietuviškos, II klasės, neplautos.1 kg.Nefasuotos</t>
  </si>
  <si>
    <t>kumpis su kaulu</t>
  </si>
  <si>
    <t>Česnakai</t>
  </si>
  <si>
    <t>90. Česnakai</t>
  </si>
  <si>
    <t>-</t>
  </si>
  <si>
    <t>180–200 g pakuotėje</t>
  </si>
  <si>
    <t>3,5 % riebumo</t>
  </si>
  <si>
    <t>25. Kiauliena, Kumpis su kaulu</t>
  </si>
  <si>
    <t>66. Burokeliai</t>
  </si>
  <si>
    <t>29. Rauginti kopūstai</t>
  </si>
  <si>
    <t>Lietuviški Nefasuoti</t>
  </si>
  <si>
    <t>seno derliaus, lietuviškos, neplautos, II klasės SD</t>
  </si>
  <si>
    <t>naujo derliaus, importuotos, neplautos, II klasės ND</t>
  </si>
  <si>
    <t xml:space="preserve"> seno derliaus, limportuotos, neplautos, II klasės SD</t>
  </si>
  <si>
    <t xml:space="preserve">naujo derliaus, lietuviškos, neplautos, II klasės ND </t>
  </si>
  <si>
    <t>72. Bulvės, Seno derliaus, lietuviškos, II klasės, neplautos Nefasuotos</t>
  </si>
  <si>
    <t>73. Bulvės, seno derliaus, importuotos, II klasės, neplautos Nefasuotos</t>
  </si>
  <si>
    <t>Burokeliai</t>
  </si>
  <si>
    <t>74. Morkos, Seno derliaus, lietuviškos, II klasės, neplautos Nefasuotos</t>
  </si>
  <si>
    <t>78. Baltagūžiai kopūstai, Seno derliaus, lietuviški, II klasės Nefasuoti</t>
  </si>
  <si>
    <t>79. Baltagūžiai kopūstai, Seno derliaus, importuoti, II klasės Nefasuoti</t>
  </si>
  <si>
    <t>2 kg</t>
  </si>
  <si>
    <t xml:space="preserve">lietuviški, naujo derliaus, II klasės </t>
  </si>
  <si>
    <t>Rauginti</t>
  </si>
  <si>
    <t>82. Trumpavaisiai agurkai, Lietuviški, II klasės Nefasuoti</t>
  </si>
  <si>
    <t>84. Ilgavaisiai agurkai, Lietuviški, II klasės Nefasuoti</t>
  </si>
  <si>
    <t>86. Pomidorai, Lietuviški, II klasės Nefasuoti</t>
  </si>
  <si>
    <t>Burokėliai</t>
  </si>
  <si>
    <t>75. Morkos, Seno derliaus, importuotos II klasės, neplautos Nefasuotos</t>
  </si>
  <si>
    <t>70. Bulvės.Naujo derliaus, lietuviškos, II klasės, neplautos.1 kg.Nefasuotos</t>
  </si>
  <si>
    <t>71. Bulvės.Naujo derliaus, importuotos, II klasės, neplautos.1 kg.Nefasuotos</t>
  </si>
  <si>
    <t>rauginti</t>
  </si>
  <si>
    <t>30 % riebumo</t>
  </si>
  <si>
    <t>82 % riebumo</t>
  </si>
  <si>
    <t>12. Varškės sūris.22 % riebumo, Be priedų (kmynų, džiovintų vaisių ir kt.).1 kg.Fasuotas</t>
  </si>
  <si>
    <t>11. Varškės sūris.13 % riebumo, Be priedų (kmynų, džiovintų vaisių ir kt.).1 kg.Fasuotas</t>
  </si>
  <si>
    <t xml:space="preserve">22 % riebumo </t>
  </si>
  <si>
    <t>01. Geriamasis pienas</t>
  </si>
  <si>
    <t>02. Geriamasis pienas</t>
  </si>
  <si>
    <t>03. Geriamasis pienas</t>
  </si>
  <si>
    <t>04. Geriamasis pienas</t>
  </si>
  <si>
    <t>05. Geriamasis pienas</t>
  </si>
  <si>
    <t>06. Geriamasis pienas</t>
  </si>
  <si>
    <t>07. Kefyras</t>
  </si>
  <si>
    <t>08. Kefyras</t>
  </si>
  <si>
    <t>09. Grietinė</t>
  </si>
  <si>
    <t>11. Varškės sūris</t>
  </si>
  <si>
    <t>12. Varškės sūris</t>
  </si>
  <si>
    <t>13. Sviestas</t>
  </si>
  <si>
    <t>14. Tepus riebalų mišinys</t>
  </si>
  <si>
    <t>15. Varškė</t>
  </si>
  <si>
    <t>17. Varškė</t>
  </si>
  <si>
    <t>18. Fermentiniai sūriai</t>
  </si>
  <si>
    <t>19. Fermentiniai sūriai</t>
  </si>
  <si>
    <t>20. Fermentiniai sūriai</t>
  </si>
  <si>
    <t>26. Kiauliena,Kumpis be kaulo</t>
  </si>
  <si>
    <t>27. Kiauliena, Šoninė be kaulo</t>
  </si>
  <si>
    <t>30. Vištienos ketvirčiai</t>
  </si>
  <si>
    <t>31. Vištienos broileris</t>
  </si>
  <si>
    <t>32. Vištų kiaušiniai</t>
  </si>
  <si>
    <t>33. Vištų kiaušiniai</t>
  </si>
  <si>
    <t>40. Silkė</t>
  </si>
  <si>
    <t>41. Silkių filė</t>
  </si>
  <si>
    <t>42. Jūrų lydeka</t>
  </si>
  <si>
    <t>43. Menkė</t>
  </si>
  <si>
    <t>50. Kvietiniai miltai</t>
  </si>
  <si>
    <t>51. Kvietiniai miltai</t>
  </si>
  <si>
    <t>52. Kvietiniai miltai</t>
  </si>
  <si>
    <t>53. Kvietiniai miltai</t>
  </si>
  <si>
    <t>54. Juoda duona</t>
  </si>
  <si>
    <t>55. Balta duona</t>
  </si>
  <si>
    <t>56. Batonas</t>
  </si>
  <si>
    <t>61. Ryžiai, apdoroti garais</t>
  </si>
  <si>
    <t>62. Grikių kruopos</t>
  </si>
  <si>
    <t>63. Manų kruopos</t>
  </si>
  <si>
    <t>64. Makaronai</t>
  </si>
  <si>
    <t>65. Cukrus</t>
  </si>
  <si>
    <t>72. Bulvės</t>
  </si>
  <si>
    <t>70. Bulvės</t>
  </si>
  <si>
    <t>73. Bulvės</t>
  </si>
  <si>
    <t>71. Bulvės</t>
  </si>
  <si>
    <t>74. Morkos</t>
  </si>
  <si>
    <t>76. Morkos</t>
  </si>
  <si>
    <t>75. Morkos</t>
  </si>
  <si>
    <t>77. Morkos</t>
  </si>
  <si>
    <t>78. Baltagūžiai kopūstai</t>
  </si>
  <si>
    <t>80. Baltagūžiai kopūstai</t>
  </si>
  <si>
    <t>79. Baltagūžiai kopūstai.</t>
  </si>
  <si>
    <t>81. Baltagūžiai kopūstai</t>
  </si>
  <si>
    <t>82. Trumpavaisiai agurkai</t>
  </si>
  <si>
    <t>83. Trumpavaisiai agurkai</t>
  </si>
  <si>
    <t>84. Ilgavaisiai agurkai</t>
  </si>
  <si>
    <t>85. Ilgavaisiai agurkai</t>
  </si>
  <si>
    <t>86. Pomidorai</t>
  </si>
  <si>
    <t>87. Pomidorai</t>
  </si>
  <si>
    <t>88. Svogūnai</t>
  </si>
  <si>
    <t>89. Svogūnai</t>
  </si>
  <si>
    <t>91. Česnakai</t>
  </si>
  <si>
    <t>92. Obuoliai</t>
  </si>
  <si>
    <t>93. Obuoliai,</t>
  </si>
  <si>
    <t>100. Geriamas vanduo</t>
  </si>
  <si>
    <t>101. Rapsų aliejus</t>
  </si>
  <si>
    <t>102. Saulėgrąžų aliejus</t>
  </si>
  <si>
    <t>103. Medus</t>
  </si>
  <si>
    <t>104. Medus</t>
  </si>
  <si>
    <t>105. Druska</t>
  </si>
  <si>
    <t>106. Druska</t>
  </si>
  <si>
    <t>2,5 % riebumo, neapdorotas UAT, be priedų Tetrapako pakuotė</t>
  </si>
  <si>
    <t>2,5 % riebumo, neapdorotas UAT, be priedų (kvapniųjų medžiagų, Ca, vitaminų ir pan.) Plastikinis maišelis</t>
  </si>
  <si>
    <t>3,5% riebumo, neapdorotas UAT, be priedų Tetrapako pakuotė</t>
  </si>
  <si>
    <t>3,5% riebumo, neapdorotas UAT, be priedų Plastikinis maišelis</t>
  </si>
  <si>
    <t>2,5 % riebumo, apdorotas UAT, be priedų Tetrapako pakuotė</t>
  </si>
  <si>
    <t>3,5% riebumo, apdorotas UAT, be priedų Tetrapako pakuotė</t>
  </si>
  <si>
    <t>2,5 % riebumo Tetrapako pakuotė</t>
  </si>
  <si>
    <t>2,5 % riebumo Plastikinis maišelis</t>
  </si>
  <si>
    <t>30 % riebumo, 400 - 450 g pakuotėje Plastikiniame indelyje</t>
  </si>
  <si>
    <t>22 % riebumo, Be priedų (kmynų, džiovintų vaisių ir kt.) Fasuotas</t>
  </si>
  <si>
    <t>13 % riebumo, Be priedų (kmynų, džiovintų vaisių ir kt.) Fasuotas</t>
  </si>
  <si>
    <t>82 % riebumo, Be augalinių riebalų, 200 g pakuotėje Folijoje</t>
  </si>
  <si>
    <t>15% augalinų riebalų, 200 g pakuotėje Folijoje</t>
  </si>
  <si>
    <t>9 % riebumo, be priedų, 180-200 g pakuotė Plastikiniame maišelyje, folijoje</t>
  </si>
  <si>
    <t>Liesa, be priedų, 180-200 g pakuotėje plastikiniame maišelyje, folijoje</t>
  </si>
  <si>
    <t>Gouda tipo, nesupjaustyti riekelėmis Fasuoti arba nefasuoti</t>
  </si>
  <si>
    <t>Kietieji, nesupjaustyti riekelėmis Fasuoti arba nefasuoti</t>
  </si>
  <si>
    <t>Tilsit tipo,nesupjaustyti riekelėmis Fasuoti arba nefasuoti</t>
  </si>
  <si>
    <t>Šviežias, atvėsintas Plastikiniame indelyje arba nefasuoti</t>
  </si>
  <si>
    <t>Šviežia, atvėsinta Plastikiniame indelyje arba nefasuoti</t>
  </si>
  <si>
    <t>Sušaldyti Plastikiniame maišelyje / indelyje</t>
  </si>
  <si>
    <t>Sušaldytas Plastikiniame maišelyje</t>
  </si>
  <si>
    <t>L kategorijos, rudi Popierinėse arba plastikinėse dėžutėse</t>
  </si>
  <si>
    <t>M kategorijos, rudi Popierinėse arba plastikinėse dėžutėse</t>
  </si>
  <si>
    <t>Sūdyta, neišdarinėta, su galvom Nefasuota</t>
  </si>
  <si>
    <t>Sūrime Nefasuota</t>
  </si>
  <si>
    <t>1kg</t>
  </si>
  <si>
    <t>Sušaldyta, be galvos Plastikiniame maišelyje</t>
  </si>
  <si>
    <t>Filė, sušaldyta Plastikiniame maišelyje</t>
  </si>
  <si>
    <t>Ekstra rūšis 1 kg popieriniame maišelyje</t>
  </si>
  <si>
    <t>Ekstra rūšis 2 kg popieriniame maišelyje</t>
  </si>
  <si>
    <t>Aukščiausia rūšis 1 kg popierinime maišelyje</t>
  </si>
  <si>
    <t>Aukščiausia rūšis 2 kg popieriniame maišelyje</t>
  </si>
  <si>
    <t>Be specialių priedų (džiovintų vaisių, riešutų ir kt.) Popieriniame arba plastikiniame maišelyje</t>
  </si>
  <si>
    <t>Plikyti, be specialių priedų Plastikiniame maišelyje</t>
  </si>
  <si>
    <t>Neskaldytos Plastikiniame maišelyje</t>
  </si>
  <si>
    <t>Plastikiniame maišelyje</t>
  </si>
  <si>
    <t>Spageti (plonieji) ir kiti (forminiai) Plastikiniame maišelyje</t>
  </si>
  <si>
    <t>Seno derliaus, lietuviškos, II klasės, neplautos Nefasuotos</t>
  </si>
  <si>
    <t>Naujo derliaus, lietuviškos, II klasės, neplautos Nefasuotos</t>
  </si>
  <si>
    <t>Seno derliaus, importuotos, II klasės, neplautos Nefasuotos</t>
  </si>
  <si>
    <t>Naujo derliaus, importuotos, II klasės, neplautos Nefasuotos</t>
  </si>
  <si>
    <t>II klasė Nefasuota</t>
  </si>
  <si>
    <t>Seno derliaus, lietuviški, II klasės Nefasuoti</t>
  </si>
  <si>
    <t>Naujo derliaus, lietuviški, II klasės Nefasuoti</t>
  </si>
  <si>
    <t>Seno derliaus, importuoti, II klasės Nefasuoti</t>
  </si>
  <si>
    <t>Naujo derliaus, importuoti, II klasės Nefasuoti</t>
  </si>
  <si>
    <t>Baltagūžiai Fasuoti arba nefasuoti</t>
  </si>
  <si>
    <t>Lietuviški, II klasės Nefasuoti</t>
  </si>
  <si>
    <t>Importuoti, II klasės Nefasuoti</t>
  </si>
  <si>
    <t>Lietuviški, Geltoni, II klasė Nefasuoti</t>
  </si>
  <si>
    <t>Importuoti, Geltoni, II klasė Nefasuoti</t>
  </si>
  <si>
    <t>Importuoti Nefasuoti</t>
  </si>
  <si>
    <t>Lietuviški Fasuoti arba nefasuoti</t>
  </si>
  <si>
    <t>Importuoti Fasuoti arba nefasuoti</t>
  </si>
  <si>
    <t>Negazuotas, be priedų 1,5 l plastikiniame butelyje</t>
  </si>
  <si>
    <t>Maistinis Plastikiniame butelyje</t>
  </si>
  <si>
    <t>Natūralus Plastikiniame indelyje</t>
  </si>
  <si>
    <t>Natūralus Stikliniame indelyje</t>
  </si>
  <si>
    <t>Be priedų Plastikinėje ar popierinėje pakuotje</t>
  </si>
  <si>
    <t>Joduota Plastikinėje ar popierinėje pakuotje</t>
  </si>
  <si>
    <t>tetrapake</t>
  </si>
  <si>
    <t>plastikiniame maišelyje</t>
  </si>
  <si>
    <t>350–450 g pakuotėje</t>
  </si>
  <si>
    <t>Tepusis riebalų mišinys</t>
  </si>
  <si>
    <t>Silkės</t>
  </si>
  <si>
    <t>neišdarinėtos, su galvomis, sūdytos</t>
  </si>
  <si>
    <t>filė, sūryme</t>
  </si>
  <si>
    <t>Jūrinės lydekos</t>
  </si>
  <si>
    <t>užšaldytos, be galvų</t>
  </si>
  <si>
    <t>užšaldyta</t>
  </si>
  <si>
    <t>plikyti</t>
  </si>
  <si>
    <t>Matavimo vienetas</t>
  </si>
  <si>
    <t>Įmonių skaičius</t>
  </si>
  <si>
    <t>Mėnesio *</t>
  </si>
  <si>
    <t>Metų**</t>
  </si>
  <si>
    <t>kovas</t>
  </si>
  <si>
    <t>Geriamasis vanduo</t>
  </si>
  <si>
    <t>balandis</t>
  </si>
  <si>
    <t>82 % riebumo, be augalinių riebalų 170–200 g, įpakuotas į pergamentinį ar laminuotą popierių</t>
  </si>
  <si>
    <t>14. Tepusis riebalų mišinys</t>
  </si>
  <si>
    <t>9 % riebumo, be priedų 180–200 g, įpakuota į laminuotą popierių arba plastikiniame maišelyje</t>
  </si>
  <si>
    <t>Liesa, be priedų 180–200 g, įpakuota į laminuotą popierių arba plastikiniame maišelyje</t>
  </si>
  <si>
    <t>40. Silkės</t>
  </si>
  <si>
    <t>42. Jūrinės lydekos</t>
  </si>
  <si>
    <t>43. Menkės</t>
  </si>
  <si>
    <t>61. Ryžiai</t>
  </si>
  <si>
    <t>Plikyti, be specialių priedų Popierinėje arba plastikinėje pakuotėje</t>
  </si>
  <si>
    <t>Neskaldytos Popierinėje arba plastikinėje pakuotėje</t>
  </si>
  <si>
    <t>Popierinėje arba plastikinėje pakuotėje</t>
  </si>
  <si>
    <t>Spagečiai, plonieji ir kiti (forminiai) Popierinėje arba plastikinėje pakuotėje</t>
  </si>
  <si>
    <t>100. Geriamasis vanduo</t>
  </si>
  <si>
    <t>Be priedų Plastikinėje arba popierinėje pakuotėje</t>
  </si>
  <si>
    <t>Joduota Plastikinėje arba popierinėje pakuotėje</t>
  </si>
  <si>
    <t>170–200 g pakuotėje</t>
  </si>
  <si>
    <t>93. Obuoliai</t>
  </si>
  <si>
    <t>54. Tamsi duona</t>
  </si>
  <si>
    <t>55. Šviesi duona</t>
  </si>
  <si>
    <t>79. Baltagūžiai kopūstai</t>
  </si>
  <si>
    <t>ne daugiau kaip 
15 % augalinių 
riebalų</t>
  </si>
  <si>
    <t xml:space="preserve">aukščiausios rūšies (550 B–F) </t>
  </si>
  <si>
    <t>ne daugiau kaip 15 % augalinių riebalų 170–200 g, įpakuotas į pergamentinį ar laminuotą popierių</t>
  </si>
  <si>
    <t>Gouda tipo, nesupjaustyti riekelėmis Supakuoti arba nesupakuoti</t>
  </si>
  <si>
    <t>Kietieji, nesupjaustyti riekelėmis Supakuoti arba nesupakuoti</t>
  </si>
  <si>
    <t>Tilsit tipo,nesupjaustyti riekelėmis Supakuoti arba nesupakuoti</t>
  </si>
  <si>
    <t>Šviežias, atšaldytas Supakuotas arba nesupakuotas</t>
  </si>
  <si>
    <t>Sūdytos, neišdarinėtos, su galvomis Nesupakuotos</t>
  </si>
  <si>
    <t>Baltagūžiai Supakuoti</t>
  </si>
  <si>
    <t>Geriamasis pienas, pasterizuotas</t>
  </si>
  <si>
    <t>2,5 % riebumo, pasterizuotas, be priedų Tetrapako pakuotė</t>
  </si>
  <si>
    <t>2,5 % riebumo, pasterizuotas, be priedų Plastikinis maišelis</t>
  </si>
  <si>
    <t>3,5% riebumo, pasterizuotas, be priedų Tetrapako pakuotė</t>
  </si>
  <si>
    <t>3,5% riebumo, pasterizuotas, be priedų Plastikinis maišelis</t>
  </si>
  <si>
    <t xml:space="preserve">ekstra rūšies             (405 B–F) </t>
  </si>
  <si>
    <t>tamsi</t>
  </si>
  <si>
    <t>šviesi</t>
  </si>
  <si>
    <t>Vištų kiaušiniai</t>
  </si>
  <si>
    <t>Pokytis, %</t>
  </si>
  <si>
    <t xml:space="preserve">Kainos kaimo vietovių parduotuvėse registruojamos einamojo mėnesio pirmąjį ir antrąjį savaitgalį (šeštadienį).  </t>
  </si>
  <si>
    <t>13– 15  % riebumo</t>
  </si>
  <si>
    <t>2–2,5 % riebumo</t>
  </si>
  <si>
    <t>3–3,5 % riebumo</t>
  </si>
  <si>
    <t xml:space="preserve">lietuviškos, seno derliaus, neplautos, visų klasių </t>
  </si>
  <si>
    <t xml:space="preserve">importuotos, seno derliaus, neplautos, visų klasių </t>
  </si>
  <si>
    <t xml:space="preserve">lietuviškos, naujo derliaus, neplautos, visų klasių </t>
  </si>
  <si>
    <t xml:space="preserve">importuotos, naujo derliaus, neplautos, visų klasių </t>
  </si>
  <si>
    <t xml:space="preserve">lietuviški,  visų klasių </t>
  </si>
  <si>
    <t xml:space="preserve">lietuviškos, seno derliaus, plautos, visų klasių </t>
  </si>
  <si>
    <t xml:space="preserve">importuotos, seno derliaus, plautos, visų klasių </t>
  </si>
  <si>
    <t xml:space="preserve">lietuviškos, naujo derliaus, plautos, visų klasių </t>
  </si>
  <si>
    <t xml:space="preserve">importuotos, naujo derliaus, plautos, visų klasių </t>
  </si>
  <si>
    <t xml:space="preserve">lietuviški, seno derliaus, visų klasių </t>
  </si>
  <si>
    <t xml:space="preserve">importuoti, seno derliaus, visų klasių </t>
  </si>
  <si>
    <t xml:space="preserve">lietuviški, naujo derliaus, visų klasių </t>
  </si>
  <si>
    <t xml:space="preserve">importuoti, naujo derliaus, visų klasių </t>
  </si>
  <si>
    <t xml:space="preserve">lietuviški, visų klasių </t>
  </si>
  <si>
    <t xml:space="preserve">importuoti, visų klasių </t>
  </si>
  <si>
    <t xml:space="preserve">lietuviški, geltonieji, visų klasių </t>
  </si>
  <si>
    <t xml:space="preserve">importuoti, geltonieji, visų klasių </t>
  </si>
  <si>
    <t>smulkinta</t>
  </si>
  <si>
    <t>2-2,5 % riebumo, apdorotas UAT, be priedų Tetrapako pakuotė</t>
  </si>
  <si>
    <t>3-3,5% riebumo, apdorotas UAT, be priedų Tetrapako pakuotė</t>
  </si>
  <si>
    <t>30 % riebumo 330–500 g, polistireno indelyje</t>
  </si>
  <si>
    <t>22 % riebumo, be priedų Supakuotas</t>
  </si>
  <si>
    <t>13-15 % riebumo, be priedų Supakuotas</t>
  </si>
  <si>
    <t>Šviežia, atšaldyta Supakuota arba nesupakuota</t>
  </si>
  <si>
    <t>107. Kiauliena, smulkinta</t>
  </si>
  <si>
    <t>Užšaldyti Plastikiniame maišelyje / indelyje</t>
  </si>
  <si>
    <t>Užšaldytas Plastikiniame maišelyje</t>
  </si>
  <si>
    <t>Narvuose laikomų vištų, L kategorijos Popierinėse arba plastikinėse dėžutėse</t>
  </si>
  <si>
    <t>Narvuose laikomų vištų, M kategorijos Popierinėse arba plastikinėse dėžutėse</t>
  </si>
  <si>
    <t>Sūryme, su oda Nesupakuota</t>
  </si>
  <si>
    <t>Užšaldytos, be galvų Supakuotos</t>
  </si>
  <si>
    <t>Filė, užšaldyta Supakuotos</t>
  </si>
  <si>
    <t>Seno derliaus, lietuviškos, visų klasių, plautos ir neplautos Nesupakuotos</t>
  </si>
  <si>
    <t>Naujo derliaus, lietuviškos, visų klasių, plautos ir neplautos Nesupakuotos</t>
  </si>
  <si>
    <t>Seno derliaus, importuotos,visų klasių, plautos ir neplautos Nesupakuotos</t>
  </si>
  <si>
    <t>Naujo derliaus, importuotos, visų klasių, plautos ir neplautos Nesupakuotos</t>
  </si>
  <si>
    <t>Lietuviški, visų klasių Nesupakuoti</t>
  </si>
  <si>
    <t>Seno derliaus, lietuviškos, visų klasių, plautos Nesupakuotos</t>
  </si>
  <si>
    <t>Naujo derliaus, lietuviškos, visų klasių, plautos Nesupakuotos</t>
  </si>
  <si>
    <t>Seno derliaus, importuotos, visų klasių, plautos Nesupakuotos</t>
  </si>
  <si>
    <t>Naujo derliaus, importuotos, visų klasių, plautos Nesupakuotos</t>
  </si>
  <si>
    <t>Seno derliaus, lietuviški, visų klasių Nesupakuoti</t>
  </si>
  <si>
    <t>Naujo derliaus, lietuviški, visų klasių Nesupakuoti</t>
  </si>
  <si>
    <t>Seno derliaus, importuoti, visų klasių Nesupakuoti</t>
  </si>
  <si>
    <t>Naujo derliaus, importuoti, visų klasių Nesupakuoti</t>
  </si>
  <si>
    <t>Importuoti, visų klasių Nesupakuoti</t>
  </si>
  <si>
    <t>Lietuviški, geltonieji, visų klasių Nesupakuoti</t>
  </si>
  <si>
    <t>Importuoti, geltonieji, visų klasių Nesupakuoti</t>
  </si>
  <si>
    <t>Lietuviški, visų klasių Supakuoti arba nesupakuoti</t>
  </si>
  <si>
    <t>Importuoti, visų klasių Supakuoti arba nesupakuoti</t>
  </si>
  <si>
    <t>27. Kiauliena, smulkinta.Šviežia, atvėsinta.1 kg.Plastikiniame indelyje arba nefasuoti</t>
  </si>
  <si>
    <t>0,9–1 kg pakuotėje</t>
  </si>
  <si>
    <t>1,75–2,2 kg pakuotėje</t>
  </si>
  <si>
    <t>Ekstra rūšis (405 B–F) 0,9-1 kg popieriniame maišelyje</t>
  </si>
  <si>
    <t>Ekstra rūšis (405 B–F) 1,75-2,2 kg popieriniame maišelyje</t>
  </si>
  <si>
    <t>Aukščiausia rūšis (550 B–F) 0,9-1 kg popierinime maišelyje</t>
  </si>
  <si>
    <t>Aukščiausia rūšis (550 B–F) 1,75-2,2 kg popieriniame maišelyje</t>
  </si>
  <si>
    <t>Šaltinis ŽŪDC (LŽŪMPRIS) </t>
  </si>
  <si>
    <t>Naudojant ŽŪDC (LŽŪMPRIS) duomenis, būtina nurodyti informacijos šaltinį</t>
  </si>
  <si>
    <r>
      <t>Suvestinė: </t>
    </r>
    <r>
      <rPr>
        <sz val="7"/>
        <color rgb="FF000000"/>
        <rFont val="Verdana"/>
        <family val="2"/>
        <charset val="186"/>
      </rPr>
      <t>KVPK-1 Žemės ūkio ir maisto produktų kainų kaimo vietovių parduotuvėse duomenys</t>
    </r>
  </si>
  <si>
    <t>95. Morkos</t>
  </si>
  <si>
    <t>Nacionalinės kokybės Supakuotos</t>
  </si>
  <si>
    <t>94. Obuoliai</t>
  </si>
  <si>
    <t>NKP ženklas,</t>
  </si>
  <si>
    <t>„Kokybė“ Supakuoti</t>
  </si>
  <si>
    <t>geriamasis pienas – be priedų (kvapniųjų medžiagų, Ca, vitaminų ir pan.);</t>
  </si>
  <si>
    <t>varškės sūris – be priedų (kmynų, džiovintų vaisių ir kt.), supakuotas;</t>
  </si>
  <si>
    <t>grietinė – be augalinių riebalų, polistireno indelyje;</t>
  </si>
  <si>
    <t>sviestas – be augalinių riebalų, laminuotame arba pergamentiniame popieriuje;</t>
  </si>
  <si>
    <t>tepusis riebalų mišinys –  laminuotame arba pergamentiniame popieriuje;</t>
  </si>
  <si>
    <t>varškė – be priedų (džiovintų vaisių, sintetinių ir natūraliųjų kvapiųjų medžiagų, dažiklių), 180–200 g laminuotame popieriuje arba plastikiniame maišelyje;</t>
  </si>
  <si>
    <t>fermentiniai sūriai – nesupjaustyti riekelėmis, supakuoti arba nesupakuoti;</t>
  </si>
  <si>
    <t>kiauliena – šviežia, atšaldyta, supakuota arba nesupakuota;</t>
  </si>
  <si>
    <t>vištienos ketvirčiai – užšaldyti, supakuoti;</t>
  </si>
  <si>
    <t>broileris – viščiukas arba viščiukas broileris, užšaldytas, supakuotas;</t>
  </si>
  <si>
    <t>vištų kiaušiniai – 10 vnt., popierinėse arba plastikinėse pakuotėse;</t>
  </si>
  <si>
    <t>silkės – nesupakuotos;</t>
  </si>
  <si>
    <t>jūrinės lydekos, menkės filė – supakuotos;</t>
  </si>
  <si>
    <t>kvietiniai miltai – popierinėje pakuotėje;</t>
  </si>
  <si>
    <t>duona, batonas – be specialių priedų (džiovintų vaisių, riešutų ir kt.), popierinėje arba plastikinėje pakuotėje;</t>
  </si>
  <si>
    <t>ryžiai – plikyti, be specialių priedų, popierinėje arba plastikinėje pakuotėje;</t>
  </si>
  <si>
    <t>grikių kruopos – neskaldytos, popierinėje arba plastikinėje pakuotėje;</t>
  </si>
  <si>
    <t>manų kruopos – popierinėje arba plastikinėje pakuotėje;</t>
  </si>
  <si>
    <t>makaronai – spagečiai, plonieji ir kiti (forminiai), plastikinėje pakuotėje;</t>
  </si>
  <si>
    <t>cukrus – popierinėje arba plastikinėje pakuotėje;</t>
  </si>
  <si>
    <t>daržovės – nesupakuotos;</t>
  </si>
  <si>
    <t>rauginti kopūstai – supakuoti;</t>
  </si>
  <si>
    <t>obuoliai – bet kokios veislės, supakuoti arba nesupakuoti;</t>
  </si>
  <si>
    <t>geriamas vanduo – 1,5 l plastikiniame butelyje;</t>
  </si>
  <si>
    <t>aliejus – maistinis, plastikiniame butelyje;</t>
  </si>
  <si>
    <t>druska – plastikinėje ar popierinėje pakuotėje.</t>
  </si>
  <si>
    <t>rugpjūtis</t>
  </si>
  <si>
    <t>rugsėjis</t>
  </si>
  <si>
    <t>Žemės ūkio ir maisto produktų vidutinės kainos Lietuvos kaimo vietovių parduotuvėse 2023–2024 m.  rugsėjo mėn. pradžioje, EUR/mat. vnt.</t>
  </si>
  <si>
    <t>*  lyginant 2024 m.  rugsėjo mėn. su rugpjūčio mėn.</t>
  </si>
  <si>
    <t>** lyginant 2024 m. rugsėjo mėn. su 2023 m. rugsėjo mėn.</t>
  </si>
  <si>
    <r>
      <t>Periodas: </t>
    </r>
    <r>
      <rPr>
        <sz val="7"/>
        <color rgb="FF000000"/>
        <rFont val="Verdana"/>
        <family val="2"/>
        <charset val="186"/>
      </rPr>
      <t>2024 9 - 2024 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</si>
</sst>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;@"/>
  </numFmts>
  <fonts count="27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sz val="8"/>
      <color rgb="FF000000"/>
      <name val="Arial"/>
      <family val="2"/>
      <charset val="186"/>
    </font>
    <font>
      <u/>
      <sz val="10"/>
      <color theme="10"/>
      <name val="Arial"/>
      <family val="2"/>
      <charset val="186"/>
    </font>
    <font>
      <sz val="7"/>
      <color rgb="FF000000"/>
      <name val="Verdana"/>
      <family val="2"/>
      <charset val="186"/>
    </font>
    <font>
      <b/>
      <sz val="7"/>
      <color rgb="FF000000"/>
      <name val="Verdana"/>
      <family val="2"/>
      <charset val="186"/>
    </font>
    <font>
      <b/>
      <sz val="8"/>
      <name val="Arial"/>
      <family val="2"/>
      <charset val="186"/>
    </font>
    <font>
      <sz val="8"/>
      <color rgb="FF000000"/>
      <name val="Symbol"/>
      <family val="1"/>
      <charset val="186"/>
    </font>
  </fonts>
  <fills count="1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424205"/>
      </left>
      <right/>
      <top/>
      <bottom style="thin">
        <color rgb="FF424205"/>
      </bottom>
      <diagonal/>
    </border>
    <border>
      <left/>
      <right/>
      <top style="thin">
        <color rgb="FF424205"/>
      </top>
      <bottom style="thin">
        <color rgb="FF424205"/>
      </bottom>
      <diagonal/>
    </border>
    <border>
      <left style="thin">
        <color rgb="FF424205"/>
      </left>
      <right/>
      <top style="thin">
        <color rgb="FF424205"/>
      </top>
      <bottom style="thin">
        <color rgb="FF424205"/>
      </bottom>
      <diagonal/>
    </border>
    <border>
      <left/>
      <right/>
      <top/>
      <bottom style="thin">
        <color rgb="FF424205"/>
      </bottom>
      <diagonal/>
    </border>
    <border>
      <left style="thin">
        <color rgb="FF424205"/>
      </left>
      <right style="thin">
        <color rgb="FF424205"/>
      </right>
      <top/>
      <bottom style="thin">
        <color rgb="FF424205"/>
      </bottom>
      <diagonal/>
    </border>
    <border>
      <left style="thin">
        <color rgb="FF424205"/>
      </left>
      <right/>
      <top/>
      <bottom/>
      <diagonal/>
    </border>
    <border>
      <left style="thin">
        <color rgb="FF424205"/>
      </left>
      <right style="thin">
        <color rgb="FF424205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424205"/>
      </right>
      <top style="thin">
        <color rgb="FF424205"/>
      </top>
      <bottom style="thin">
        <color rgb="FF424205"/>
      </bottom>
      <diagonal/>
    </border>
    <border>
      <left/>
      <right style="thin">
        <color rgb="FF424205"/>
      </right>
      <top style="thin">
        <color rgb="FF424205"/>
      </top>
      <bottom/>
      <diagonal/>
    </border>
    <border>
      <left/>
      <right style="thin">
        <color rgb="FF424205"/>
      </right>
      <top/>
      <bottom style="thin">
        <color rgb="FF424205"/>
      </bottom>
      <diagonal/>
    </border>
    <border>
      <left style="thin">
        <color rgb="FF424205"/>
      </left>
      <right style="thin">
        <color rgb="FF424205"/>
      </right>
      <top style="thin">
        <color rgb="FF424205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9">
    <xf numFmtId="0" fontId="0" fillId="0" borderId="0"/>
    <xf numFmtId="0" fontId="9" fillId="0" borderId="0"/>
    <xf numFmtId="0" fontId="3" fillId="0" borderId="0"/>
    <xf numFmtId="0" fontId="9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32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1" fontId="13" fillId="0" borderId="0" xfId="0" applyNumberFormat="1" applyFont="1"/>
    <xf numFmtId="0" fontId="14" fillId="0" borderId="0" xfId="0" applyFont="1" applyAlignment="1">
      <alignment horizontal="left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1" fontId="16" fillId="0" borderId="15" xfId="0" applyNumberFormat="1" applyFont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8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15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left" vertical="center" wrapText="1"/>
    </xf>
    <xf numFmtId="0" fontId="6" fillId="10" borderId="16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15" fillId="10" borderId="1" xfId="0" applyFont="1" applyFill="1" applyBorder="1" applyAlignment="1">
      <alignment horizontal="left" vertical="center"/>
    </xf>
    <xf numFmtId="0" fontId="15" fillId="10" borderId="11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 wrapText="1"/>
    </xf>
    <xf numFmtId="0" fontId="22" fillId="0" borderId="33" xfId="7" applyBorder="1" applyAlignment="1" applyProtection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2" fillId="0" borderId="35" xfId="7" applyBorder="1" applyAlignment="1" applyProtection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2" fillId="0" borderId="0" xfId="7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6" fillId="0" borderId="39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164" fontId="6" fillId="0" borderId="42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2" fontId="6" fillId="0" borderId="41" xfId="0" applyNumberFormat="1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4" fillId="0" borderId="0" xfId="0" applyFont="1" applyAlignment="1">
      <alignment horizontal="left" indent="1"/>
    </xf>
    <xf numFmtId="0" fontId="14" fillId="0" borderId="0" xfId="0" applyFont="1"/>
    <xf numFmtId="0" fontId="0" fillId="11" borderId="0" xfId="0" applyFill="1"/>
    <xf numFmtId="0" fontId="7" fillId="5" borderId="16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vertical="center" wrapText="1"/>
    </xf>
    <xf numFmtId="0" fontId="6" fillId="11" borderId="0" xfId="0" applyFont="1" applyFill="1" applyAlignment="1">
      <alignment horizontal="right" vertical="center"/>
    </xf>
    <xf numFmtId="0" fontId="4" fillId="0" borderId="0" xfId="0" applyFont="1"/>
    <xf numFmtId="0" fontId="21" fillId="12" borderId="32" xfId="0" applyFont="1" applyFill="1" applyBorder="1" applyAlignment="1">
      <alignment horizontal="center" vertical="center" wrapText="1"/>
    </xf>
    <xf numFmtId="0" fontId="21" fillId="12" borderId="36" xfId="0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/>
    </xf>
    <xf numFmtId="0" fontId="17" fillId="2" borderId="44" xfId="8" applyFont="1" applyFill="1" applyBorder="1" applyAlignment="1">
      <alignment horizontal="center" vertical="center" wrapText="1"/>
    </xf>
    <xf numFmtId="0" fontId="0" fillId="13" borderId="0" xfId="0" applyFill="1"/>
    <xf numFmtId="0" fontId="10" fillId="0" borderId="0" xfId="0" applyFont="1" applyAlignment="1">
      <alignment vertical="center"/>
    </xf>
    <xf numFmtId="0" fontId="25" fillId="0" borderId="0" xfId="0" applyFont="1"/>
    <xf numFmtId="0" fontId="5" fillId="0" borderId="0" xfId="0" applyFont="1"/>
    <xf numFmtId="0" fontId="26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4" fillId="0" borderId="0" xfId="0" applyFont="1"/>
    <xf numFmtId="0" fontId="23" fillId="0" borderId="0" xfId="0" applyFont="1"/>
    <xf numFmtId="0" fontId="4" fillId="0" borderId="2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50" xfId="8" applyFont="1" applyFill="1" applyBorder="1" applyAlignment="1">
      <alignment horizontal="center" vertical="center"/>
    </xf>
    <xf numFmtId="0" fontId="17" fillId="2" borderId="45" xfId="8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26" xfId="0" applyFont="1" applyFill="1" applyBorder="1" applyAlignment="1">
      <alignment vertical="center" wrapText="1"/>
    </xf>
    <xf numFmtId="0" fontId="7" fillId="5" borderId="25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8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1" fillId="12" borderId="34" xfId="0" applyFont="1" applyFill="1" applyBorder="1" applyAlignment="1">
      <alignment horizontal="center" vertical="center" wrapText="1"/>
    </xf>
    <xf numFmtId="0" fontId="21" fillId="12" borderId="46" xfId="0" applyFont="1" applyFill="1" applyBorder="1" applyAlignment="1">
      <alignment horizontal="center" vertical="center" wrapText="1"/>
    </xf>
    <xf numFmtId="0" fontId="21" fillId="12" borderId="47" xfId="0" applyFont="1" applyFill="1" applyBorder="1" applyAlignment="1">
      <alignment horizontal="center" vertical="center" wrapText="1"/>
    </xf>
    <xf numFmtId="0" fontId="21" fillId="12" borderId="48" xfId="0" applyFont="1" applyFill="1" applyBorder="1" applyAlignment="1">
      <alignment horizontal="center" vertical="center" wrapText="1"/>
    </xf>
    <xf numFmtId="0" fontId="21" fillId="12" borderId="49" xfId="0" applyFont="1" applyFill="1" applyBorder="1" applyAlignment="1">
      <alignment horizontal="center" vertical="center" wrapText="1"/>
    </xf>
    <xf numFmtId="0" fontId="21" fillId="12" borderId="36" xfId="0" applyFont="1" applyFill="1" applyBorder="1" applyAlignment="1">
      <alignment horizontal="center" vertical="center" wrapText="1"/>
    </xf>
    <xf numFmtId="0" fontId="21" fillId="12" borderId="33" xfId="0" applyFont="1" applyFill="1" applyBorder="1" applyAlignment="1">
      <alignment horizontal="center" vertical="center" wrapText="1"/>
    </xf>
    <xf numFmtId="0" fontId="22" fillId="0" borderId="47" xfId="7" applyBorder="1" applyAlignment="1" applyProtection="1">
      <alignment horizontal="center" vertical="center" wrapText="1"/>
    </xf>
    <xf numFmtId="0" fontId="22" fillId="0" borderId="48" xfId="7" applyBorder="1" applyAlignment="1" applyProtection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</cellXfs>
  <cellStyles count="9">
    <cellStyle name="Hyperlink 2" xfId="5" xr:uid="{00000000-0005-0000-0000-000000000000}"/>
    <cellStyle name="Hipersaitas" xfId="7" builtinId="8"/>
    <cellStyle name="Įprastas" xfId="0" builtinId="0"/>
    <cellStyle name="Įprastas 2" xfId="8" xr:uid="{BE9F8C8A-624C-4908-AF5D-2CA2D24BEF2A}"/>
    <cellStyle name="Normal 2" xfId="1" xr:uid="{00000000-0005-0000-0000-000003000000}"/>
    <cellStyle name="Normal 3" xfId="3" xr:uid="{00000000-0005-0000-0000-000004000000}"/>
    <cellStyle name="Normal 4" xfId="2" xr:uid="{00000000-0005-0000-0000-000005000000}"/>
    <cellStyle name="Normal 5" xfId="4" xr:uid="{00000000-0005-0000-0000-000006000000}"/>
    <cellStyle name="Normal 6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10</xdr:col>
      <xdr:colOff>91440</xdr:colOff>
      <xdr:row>74</xdr:row>
      <xdr:rowOff>76200</xdr:rowOff>
    </xdr:to>
    <xdr:pic>
      <xdr:nvPicPr>
        <xdr:cNvPr id="2" name="Paveikslėlis 1" descr="https://is.vic.lt/ris/space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49900"/>
          <a:ext cx="61950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10</xdr:col>
      <xdr:colOff>99060</xdr:colOff>
      <xdr:row>90</xdr:row>
      <xdr:rowOff>76200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8F7DF3FB-77A8-0FFD-F2CA-AD7A39466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003440"/>
          <a:ext cx="619506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18&amp;par1_in=&amp;par2_in=" TargetMode="External"/><Relationship Id="rId21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86&amp;par1_in=&amp;par2_in=" TargetMode="External"/><Relationship Id="rId42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90145&amp;par1_in=&amp;par2_in=" TargetMode="External"/><Relationship Id="rId63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41&amp;par1_in=&amp;par2_in=" TargetMode="External"/><Relationship Id="rId84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73&amp;par1_in=&amp;par2_in=" TargetMode="External"/><Relationship Id="rId138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436&amp;par1_in=&amp;par2_in=" TargetMode="External"/><Relationship Id="rId107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68&amp;par1_in=&amp;par2_in=" TargetMode="External"/><Relationship Id="rId11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74&amp;par1_in=&amp;par2_in=" TargetMode="External"/><Relationship Id="rId32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09&amp;par1_in=&amp;par2_in=" TargetMode="External"/><Relationship Id="rId53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90150&amp;par1_in=&amp;par2_in=" TargetMode="External"/><Relationship Id="rId74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39&amp;par1_in=&amp;par2_in=" TargetMode="External"/><Relationship Id="rId128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67&amp;par1_in=&amp;par2_in=" TargetMode="External"/><Relationship Id="rId149" Type="http://schemas.openxmlformats.org/officeDocument/2006/relationships/printerSettings" Target="../printerSettings/printerSettings4.bin"/><Relationship Id="rId5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65&amp;par1_in=&amp;par2_in=" TargetMode="External"/><Relationship Id="rId95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86&amp;par1_in=&amp;par2_in=" TargetMode="External"/><Relationship Id="rId22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93&amp;par1_in=&amp;par2_in=" TargetMode="External"/><Relationship Id="rId27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06&amp;par1_in=&amp;par2_in=" TargetMode="External"/><Relationship Id="rId43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18&amp;par1_in=&amp;par2_in=" TargetMode="External"/><Relationship Id="rId48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64&amp;par1_in=&amp;par2_in=" TargetMode="External"/><Relationship Id="rId64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436&amp;par1_in=&amp;par2_in=" TargetMode="External"/><Relationship Id="rId69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36&amp;par1_in=&amp;par2_in=" TargetMode="External"/><Relationship Id="rId113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15&amp;par1_in=&amp;par2_in=" TargetMode="External"/><Relationship Id="rId118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90146&amp;par1_in=&amp;par2_in=" TargetMode="External"/><Relationship Id="rId134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30&amp;par1_in=&amp;par2_in=" TargetMode="External"/><Relationship Id="rId139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42&amp;par1_in=&amp;par2_in=" TargetMode="External"/><Relationship Id="rId80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66&amp;par1_in=&amp;par2_in=" TargetMode="External"/><Relationship Id="rId85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74&amp;par1_in=&amp;par2_in=" TargetMode="External"/><Relationship Id="rId12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75&amp;par1_in=&amp;par2_in=" TargetMode="External"/><Relationship Id="rId17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80&amp;par1_in=&amp;par2_in=" TargetMode="External"/><Relationship Id="rId33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68&amp;par1_in=&amp;par2_in=" TargetMode="External"/><Relationship Id="rId38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14&amp;par1_in=&amp;par2_in=" TargetMode="External"/><Relationship Id="rId59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39&amp;par1_in=&amp;par2_in=" TargetMode="External"/><Relationship Id="rId103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07&amp;par1_in=&amp;par2_in=" TargetMode="External"/><Relationship Id="rId108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10&amp;par1_in=&amp;par2_in=" TargetMode="External"/><Relationship Id="rId124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65&amp;par1_in=&amp;par2_in=" TargetMode="External"/><Relationship Id="rId129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430&amp;par1_in=&amp;par2_in=" TargetMode="External"/><Relationship Id="rId54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67&amp;par1_in=&amp;par2_in=" TargetMode="External"/><Relationship Id="rId70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33&amp;par1_in=&amp;par2_in=" TargetMode="External"/><Relationship Id="rId75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64&amp;par1_in=&amp;par2_in=" TargetMode="External"/><Relationship Id="rId91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80&amp;par1_in=&amp;par2_in=" TargetMode="External"/><Relationship Id="rId96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93&amp;par1_in=&amp;par2_in=" TargetMode="External"/><Relationship Id="rId140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34&amp;par1_in=&amp;par2_in=" TargetMode="External"/><Relationship Id="rId145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37&amp;par1_in=&amp;par2_in=" TargetMode="External"/><Relationship Id="rId1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64&amp;par1_in=&amp;par2_in=" TargetMode="External"/><Relationship Id="rId6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66&amp;par1_in=&amp;par2_in=" TargetMode="External"/><Relationship Id="rId23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95&amp;par1_in=&amp;par2_in=" TargetMode="External"/><Relationship Id="rId28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02&amp;par1_in=&amp;par2_in=" TargetMode="External"/><Relationship Id="rId49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24&amp;par1_in=&amp;par2_in=" TargetMode="External"/><Relationship Id="rId114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387&amp;par1_in=&amp;par2_in=" TargetMode="External"/><Relationship Id="rId119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56&amp;par1_in=&amp;par2_in=" TargetMode="External"/><Relationship Id="rId44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90146&amp;par1_in=&amp;par2_in=" TargetMode="External"/><Relationship Id="rId60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30&amp;par1_in=&amp;par2_in=" TargetMode="External"/><Relationship Id="rId65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42&amp;par1_in=&amp;par2_in=" TargetMode="External"/><Relationship Id="rId81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45&amp;par1_in=&amp;par2_in=" TargetMode="External"/><Relationship Id="rId86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75&amp;par1_in=&amp;par2_in=" TargetMode="External"/><Relationship Id="rId130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26&amp;par1_in=&amp;par2_in=" TargetMode="External"/><Relationship Id="rId135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40&amp;par1_in=&amp;par2_in=" TargetMode="External"/><Relationship Id="rId13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76&amp;par1_in=&amp;par2_in=" TargetMode="External"/><Relationship Id="rId18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81&amp;par1_in=&amp;par2_in=" TargetMode="External"/><Relationship Id="rId39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15&amp;par1_in=&amp;par2_in=" TargetMode="External"/><Relationship Id="rId109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11&amp;par1_in=&amp;par2_in=" TargetMode="External"/><Relationship Id="rId34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10&amp;par1_in=&amp;par2_in=" TargetMode="External"/><Relationship Id="rId50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65&amp;par1_in=&amp;par2_in=" TargetMode="External"/><Relationship Id="rId55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430&amp;par1_in=&amp;par2_in=" TargetMode="External"/><Relationship Id="rId76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65&amp;par1_in=&amp;par2_in=" TargetMode="External"/><Relationship Id="rId97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95&amp;par1_in=&amp;par2_in=" TargetMode="External"/><Relationship Id="rId104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08&amp;par1_in=&amp;par2_in=" TargetMode="External"/><Relationship Id="rId120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35&amp;par1_in=&amp;par2_in=" TargetMode="External"/><Relationship Id="rId125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25&amp;par1_in=&amp;par2_in=" TargetMode="External"/><Relationship Id="rId141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43&amp;par1_in=&amp;par2_in=" TargetMode="External"/><Relationship Id="rId146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38&amp;par1_in=&amp;par2_in=" TargetMode="External"/><Relationship Id="rId7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45&amp;par1_in=&amp;par2_in=" TargetMode="External"/><Relationship Id="rId71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37&amp;par1_in=&amp;par2_in=" TargetMode="External"/><Relationship Id="rId92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81&amp;par1_in=&amp;par2_in=" TargetMode="External"/><Relationship Id="rId2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65&amp;par1_in=&amp;par2_in=" TargetMode="External"/><Relationship Id="rId29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07&amp;par1_in=&amp;par2_in=" TargetMode="External"/><Relationship Id="rId24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98&amp;par1_in=&amp;par2_in=" TargetMode="External"/><Relationship Id="rId40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387&amp;par1_in=&amp;par2_in=" TargetMode="External"/><Relationship Id="rId45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56&amp;par1_in=&amp;par2_in=" TargetMode="External"/><Relationship Id="rId66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34&amp;par1_in=&amp;par2_in=" TargetMode="External"/><Relationship Id="rId87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76&amp;par1_in=&amp;par2_in=" TargetMode="External"/><Relationship Id="rId110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12&amp;par1_in=&amp;par2_in=" TargetMode="External"/><Relationship Id="rId115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16&amp;par1_in=&amp;par2_in=" TargetMode="External"/><Relationship Id="rId131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38&amp;par1_in=&amp;par2_in=" TargetMode="External"/><Relationship Id="rId136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31&amp;par1_in=&amp;par2_in=" TargetMode="External"/><Relationship Id="rId61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40&amp;par1_in=&amp;par2_in=" TargetMode="External"/><Relationship Id="rId82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68&amp;par1_in=&amp;par2_in=" TargetMode="External"/><Relationship Id="rId19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82&amp;par1_in=&amp;par2_in=" TargetMode="External"/><Relationship Id="rId14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29&amp;par1_in=&amp;par2_in=" TargetMode="External"/><Relationship Id="rId30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08&amp;par1_in=&amp;par2_in=" TargetMode="External"/><Relationship Id="rId35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11&amp;par1_in=&amp;par2_in=" TargetMode="External"/><Relationship Id="rId56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26&amp;par1_in=&amp;par2_in=" TargetMode="External"/><Relationship Id="rId77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66&amp;par1_in=&amp;par2_in=" TargetMode="External"/><Relationship Id="rId100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05&amp;par1_in=&amp;par2_in=" TargetMode="External"/><Relationship Id="rId105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67&amp;par1_in=&amp;par2_in=" TargetMode="External"/><Relationship Id="rId126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66&amp;par1_in=&amp;par2_in=" TargetMode="External"/><Relationship Id="rId147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44&amp;par1_in=&amp;par2_in=" TargetMode="External"/><Relationship Id="rId8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68&amp;par1_in=&amp;par2_in=" TargetMode="External"/><Relationship Id="rId51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25&amp;par1_in=&amp;par2_in=" TargetMode="External"/><Relationship Id="rId72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38&amp;par1_in=&amp;par2_in=" TargetMode="External"/><Relationship Id="rId93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82&amp;par1_in=&amp;par2_in=" TargetMode="External"/><Relationship Id="rId98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98&amp;par1_in=&amp;par2_in=" TargetMode="External"/><Relationship Id="rId121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22&amp;par1_in=&amp;par2_in=" TargetMode="External"/><Relationship Id="rId142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389&amp;par1_in=&amp;par2_in=" TargetMode="External"/><Relationship Id="rId3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66&amp;par1_in=&amp;par2_in=" TargetMode="External"/><Relationship Id="rId25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00&amp;par1_in=&amp;par2_in=" TargetMode="External"/><Relationship Id="rId46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35&amp;par1_in=&amp;par2_in=" TargetMode="External"/><Relationship Id="rId67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43&amp;par1_in=&amp;par2_in=" TargetMode="External"/><Relationship Id="rId116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90145&amp;par1_in=&amp;par2_in=" TargetMode="External"/><Relationship Id="rId137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41&amp;par1_in=&amp;par2_in=" TargetMode="External"/><Relationship Id="rId20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83&amp;par1_in=&amp;par2_in=" TargetMode="External"/><Relationship Id="rId41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16&amp;par1_in=&amp;par2_in=" TargetMode="External"/><Relationship Id="rId62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31&amp;par1_in=&amp;par2_in=" TargetMode="External"/><Relationship Id="rId83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28&amp;par1_in=&amp;par2_in=" TargetMode="External"/><Relationship Id="rId88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29&amp;par1_in=&amp;par2_in=" TargetMode="External"/><Relationship Id="rId111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386&amp;par1_in=&amp;par2_in=" TargetMode="External"/><Relationship Id="rId132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28&amp;par1_in=&amp;par2_in=" TargetMode="External"/><Relationship Id="rId15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483&amp;par1_in=&amp;par2_in=" TargetMode="External"/><Relationship Id="rId36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12&amp;par1_in=&amp;par2_in=" TargetMode="External"/><Relationship Id="rId57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38&amp;par1_in=&amp;par2_in=" TargetMode="External"/><Relationship Id="rId106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09&amp;par1_in=&amp;par2_in=" TargetMode="External"/><Relationship Id="rId127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90150&amp;par1_in=&amp;par2_in=" TargetMode="External"/><Relationship Id="rId10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73&amp;par1_in=&amp;par2_in=" TargetMode="External"/><Relationship Id="rId31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67&amp;par1_in=&amp;par2_in=" TargetMode="External"/><Relationship Id="rId52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866&amp;par1_in=&amp;par2_in=" TargetMode="External"/><Relationship Id="rId73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44&amp;par1_in=&amp;par2_in=" TargetMode="External"/><Relationship Id="rId78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67&amp;par1_in=&amp;par2_in=" TargetMode="External"/><Relationship Id="rId94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83&amp;par1_in=&amp;par2_in=" TargetMode="External"/><Relationship Id="rId99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00&amp;par1_in=&amp;par2_in=" TargetMode="External"/><Relationship Id="rId101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06&amp;par1_in=&amp;par2_in=" TargetMode="External"/><Relationship Id="rId122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64&amp;par1_in=&amp;par2_in=" TargetMode="External"/><Relationship Id="rId143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36&amp;par1_in=&amp;par2_in=" TargetMode="External"/><Relationship Id="rId148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39&amp;par1_in=&amp;par2_in=" TargetMode="External"/><Relationship Id="rId4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67&amp;par1_in=&amp;par2_in=" TargetMode="External"/><Relationship Id="rId9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228&amp;par1_in=&amp;par2_in=" TargetMode="External"/><Relationship Id="rId26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05&amp;par1_in=&amp;par2_in=" TargetMode="External"/><Relationship Id="rId47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22&amp;par1_in=&amp;par2_in=" TargetMode="External"/><Relationship Id="rId68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389&amp;par1_in=&amp;par2_in=" TargetMode="External"/><Relationship Id="rId89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483&amp;par1_in=&amp;par2_in=" TargetMode="External"/><Relationship Id="rId112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14&amp;par1_in=&amp;par2_in=" TargetMode="External"/><Relationship Id="rId133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839&amp;par1_in=&amp;par2_in=" TargetMode="External"/><Relationship Id="rId16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579&amp;par1_in=&amp;par2_in=" TargetMode="External"/><Relationship Id="rId37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9386&amp;par1_in=&amp;par2_in=" TargetMode="External"/><Relationship Id="rId58" Type="http://schemas.openxmlformats.org/officeDocument/2006/relationships/hyperlink" Target="https://is.vic.lt/pls/vris/ataskAnalize.ataSuvestineRodytiPr?suv_id_in=1631&amp;sekt_in=11&amp;metai_nuo_in=2017&amp;metai_iki_in=2017&amp;periodas_nuo_in=5&amp;periodas_iki_in=5&amp;rod_id_in=88628&amp;par1_in=&amp;par2_in=" TargetMode="External"/><Relationship Id="rId79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65&amp;par1_in=&amp;par2_in=" TargetMode="External"/><Relationship Id="rId102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02&amp;par1_in=&amp;par2_in=" TargetMode="External"/><Relationship Id="rId123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624&amp;par1_in=&amp;par2_in=" TargetMode="External"/><Relationship Id="rId144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9233&amp;par1_in=&amp;par2_in=" TargetMode="External"/><Relationship Id="rId90" Type="http://schemas.openxmlformats.org/officeDocument/2006/relationships/hyperlink" Target="https://is.vic.lt/pls/vris/ataskAnalize.ataSuvestineRodytiPr?suv_id_in=1631&amp;sekt_in=11&amp;metai_nuo_in=2018&amp;metai_iki_in=2018&amp;periodas_nuo_in=1&amp;periodas_iki_in=1&amp;rod_id_in=88579&amp;par1_in=&amp;par2_in=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00&amp;par1_in=&amp;par2_in=&amp;par3_in=" TargetMode="External"/><Relationship Id="rId21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86&amp;par1_in=&amp;par2_in=&amp;par3_in=" TargetMode="External"/><Relationship Id="rId42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16&amp;par1_in=&amp;par2_in=&amp;par3_in=" TargetMode="External"/><Relationship Id="rId47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35&amp;par1_in=&amp;par2_in=&amp;par3_in=" TargetMode="External"/><Relationship Id="rId63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40&amp;par1_in=&amp;par2_in=&amp;par3_in=" TargetMode="External"/><Relationship Id="rId68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34&amp;par1_in=&amp;par2_in=&amp;par3_in=" TargetMode="External"/><Relationship Id="rId16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79&amp;par1_in=&amp;par2_in=&amp;par3_in=" TargetMode="External"/><Relationship Id="rId11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74&amp;par1_in=&amp;par2_in=&amp;par3_in=" TargetMode="External"/><Relationship Id="rId24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95&amp;par1_in=&amp;par2_in=&amp;par3_in=" TargetMode="External"/><Relationship Id="rId32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67&amp;par1_in=&amp;par2_in=&amp;par3_in=" TargetMode="External"/><Relationship Id="rId37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12&amp;par1_in=&amp;par2_in=&amp;par3_in=" TargetMode="External"/><Relationship Id="rId40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15&amp;par1_in=&amp;par2_in=&amp;par3_in=" TargetMode="External"/><Relationship Id="rId45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90146&amp;par1_in=&amp;par2_in=&amp;par3_in=" TargetMode="External"/><Relationship Id="rId53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25&amp;par1_in=&amp;par2_in=&amp;par3_in=" TargetMode="External"/><Relationship Id="rId58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26&amp;par1_in=&amp;par2_in=&amp;par3_in=" TargetMode="External"/><Relationship Id="rId66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436&amp;par1_in=&amp;par2_in=&amp;par3_in=" TargetMode="External"/><Relationship Id="rId74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37&amp;par1_in=&amp;par2_in=&amp;par3_in=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65&amp;par1_in=&amp;par2_in=&amp;par3_in=" TargetMode="External"/><Relationship Id="rId61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39&amp;par1_in=&amp;par2_in=&amp;par3_in=" TargetMode="External"/><Relationship Id="rId19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82&amp;par1_in=&amp;par2_in=&amp;par3_in=" TargetMode="External"/><Relationship Id="rId14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29&amp;par1_in=&amp;par2_in=&amp;par3_in=" TargetMode="External"/><Relationship Id="rId22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103741&amp;par1_in=&amp;par2_in=&amp;par3_in=" TargetMode="External"/><Relationship Id="rId27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05&amp;par1_in=&amp;par2_in=&amp;par3_in=" TargetMode="External"/><Relationship Id="rId30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07&amp;par1_in=&amp;par2_in=&amp;par3_in=" TargetMode="External"/><Relationship Id="rId35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10&amp;par1_in=&amp;par2_in=&amp;par3_in=" TargetMode="External"/><Relationship Id="rId43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90145&amp;par1_in=&amp;par2_in=&amp;par3_in=" TargetMode="External"/><Relationship Id="rId48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22&amp;par1_in=&amp;par2_in=&amp;par3_in=" TargetMode="External"/><Relationship Id="rId56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67&amp;par1_in=&amp;par2_in=&amp;par3_in=" TargetMode="External"/><Relationship Id="rId64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31&amp;par1_in=&amp;par2_in=&amp;par3_in=" TargetMode="External"/><Relationship Id="rId69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43&amp;par1_in=&amp;par2_in=&amp;par3_in=" TargetMode="External"/><Relationship Id="rId77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39&amp;par1_in=&amp;par2_in=&amp;par3_in=" TargetMode="External"/><Relationship Id="rId8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68&amp;par1_in=&amp;par2_in=&amp;par3_in=" TargetMode="External"/><Relationship Id="rId51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65&amp;par1_in=&amp;par2_in=&amp;par3_in=" TargetMode="External"/><Relationship Id="rId72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36&amp;par1_in=&amp;par2_in=&amp;par3_in=" TargetMode="External"/><Relationship Id="rId3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66&amp;par1_in=&amp;par2_in=&amp;par3_in=" TargetMode="External"/><Relationship Id="rId12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75&amp;par1_in=&amp;par2_in=&amp;par3_in=" TargetMode="External"/><Relationship Id="rId17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80&amp;par1_in=&amp;par2_in=&amp;par3_in=" TargetMode="External"/><Relationship Id="rId25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98&amp;par1_in=&amp;par2_in=&amp;par3_in=" TargetMode="External"/><Relationship Id="rId33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09&amp;par1_in=&amp;par2_in=&amp;par3_in=" TargetMode="External"/><Relationship Id="rId38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386&amp;par1_in=&amp;par2_in=&amp;par3_in=" TargetMode="External"/><Relationship Id="rId46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56&amp;par1_in=&amp;par2_in=&amp;par3_in=" TargetMode="External"/><Relationship Id="rId59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38&amp;par1_in=&amp;par2_in=&amp;par3_in=" TargetMode="External"/><Relationship Id="rId67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42&amp;par1_in=&amp;par2_in=&amp;par3_in=" TargetMode="External"/><Relationship Id="rId20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83&amp;par1_in=&amp;par2_in=&amp;par3_in=" TargetMode="External"/><Relationship Id="rId41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387&amp;par1_in=&amp;par2_in=&amp;par3_in=" TargetMode="External"/><Relationship Id="rId54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66&amp;par1_in=&amp;par2_in=&amp;par3_in=" TargetMode="External"/><Relationship Id="rId62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30&amp;par1_in=&amp;par2_in=&amp;par3_in=" TargetMode="External"/><Relationship Id="rId70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110298&amp;par1_in=&amp;par2_in=&amp;par3_in=" TargetMode="External"/><Relationship Id="rId75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38&amp;par1_in=&amp;par2_in=&amp;par3_in=" TargetMode="External"/><Relationship Id="rId1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64&amp;par1_in=&amp;par2_in=&amp;par3_in=" TargetMode="External"/><Relationship Id="rId6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66&amp;par1_in=&amp;par2_in=&amp;par3_in=" TargetMode="External"/><Relationship Id="rId15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483&amp;par1_in=&amp;par2_in=&amp;par3_in=" TargetMode="External"/><Relationship Id="rId23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93&amp;par1_in=&amp;par2_in=&amp;par3_in=" TargetMode="External"/><Relationship Id="rId28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06&amp;par1_in=&amp;par2_in=&amp;par3_in=" TargetMode="External"/><Relationship Id="rId36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11&amp;par1_in=&amp;par2_in=&amp;par3_in=" TargetMode="External"/><Relationship Id="rId49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64&amp;par1_in=&amp;par2_in=&amp;par3_in=" TargetMode="External"/><Relationship Id="rId57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430&amp;par1_in=&amp;par2_in=&amp;par3_in=" TargetMode="External"/><Relationship Id="rId10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73&amp;par1_in=&amp;par2_in=&amp;par3_in=" TargetMode="External"/><Relationship Id="rId31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08&amp;par1_in=&amp;par2_in=&amp;par3_in=" TargetMode="External"/><Relationship Id="rId44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18&amp;par1_in=&amp;par2_in=&amp;par3_in=" TargetMode="External"/><Relationship Id="rId52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110318&amp;par1_in=&amp;par2_in=&amp;par3_in=" TargetMode="External"/><Relationship Id="rId60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28&amp;par1_in=&amp;par2_in=&amp;par3_in=" TargetMode="External"/><Relationship Id="rId65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841&amp;par1_in=&amp;par2_in=&amp;par3_in=" TargetMode="External"/><Relationship Id="rId73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33&amp;par1_in=&amp;par2_in=&amp;par3_in=" TargetMode="External"/><Relationship Id="rId78" Type="http://schemas.openxmlformats.org/officeDocument/2006/relationships/printerSettings" Target="../printerSettings/printerSettings5.bin"/><Relationship Id="rId4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67&amp;par1_in=&amp;par2_in=&amp;par3_in=" TargetMode="External"/><Relationship Id="rId9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28&amp;par1_in=&amp;par2_in=&amp;par3_in=" TargetMode="External"/><Relationship Id="rId13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76&amp;par1_in=&amp;par2_in=&amp;par3_in=" TargetMode="External"/><Relationship Id="rId18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81&amp;par1_in=&amp;par2_in=&amp;par3_in=" TargetMode="External"/><Relationship Id="rId39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14&amp;par1_in=&amp;par2_in=&amp;par3_in=" TargetMode="External"/><Relationship Id="rId34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68&amp;par1_in=&amp;par2_in=&amp;par3_in=" TargetMode="External"/><Relationship Id="rId50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24&amp;par1_in=&amp;par2_in=&amp;par3_in=" TargetMode="External"/><Relationship Id="rId55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90150&amp;par1_in=&amp;par2_in=&amp;par3_in=" TargetMode="External"/><Relationship Id="rId76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44&amp;par1_in=&amp;par2_in=&amp;par3_in=" TargetMode="External"/><Relationship Id="rId7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245&amp;par1_in=&amp;par2_in=&amp;par3_in=" TargetMode="External"/><Relationship Id="rId71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9389&amp;par1_in=&amp;par2_in=&amp;par3_in=" TargetMode="External"/><Relationship Id="rId2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565&amp;par1_in=&amp;par2_in=&amp;par3_in=" TargetMode="External"/><Relationship Id="rId29" Type="http://schemas.openxmlformats.org/officeDocument/2006/relationships/hyperlink" Target="https://is.vic.lt/pls/vris/ataskAnalize.ataSuvestineRodytiPr?suv_id_in=1631&amp;sekt_in=11&amp;metai_nuo_in=2024&amp;metai_iki_in=2024&amp;periodas_nuo_in=9&amp;periodas_iki_in=9&amp;rod_id_in=88602&amp;par1_in=&amp;par2_in=&amp;par3_in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56CCC-7A1A-4210-8F28-6B01968197FC}">
  <dimension ref="A2:K101"/>
  <sheetViews>
    <sheetView showGridLines="0" tabSelected="1" topLeftCell="A25" zoomScaleNormal="100" workbookViewId="0">
      <selection activeCell="B66" sqref="B66"/>
    </sheetView>
  </sheetViews>
  <sheetFormatPr defaultColWidth="9.109375" defaultRowHeight="10.199999999999999" x14ac:dyDescent="0.2"/>
  <cols>
    <col min="1" max="1" width="10.5546875" style="8" customWidth="1"/>
    <col min="2" max="2" width="16.44140625" style="1" customWidth="1"/>
    <col min="3" max="3" width="14.5546875" style="1" customWidth="1"/>
    <col min="4" max="4" width="21.109375" style="1" customWidth="1"/>
    <col min="5" max="5" width="9.5546875" style="1" customWidth="1"/>
    <col min="6" max="8" width="8.88671875" style="1" customWidth="1"/>
    <col min="9" max="10" width="10.88671875" style="1" customWidth="1"/>
    <col min="11" max="16384" width="9.109375" style="1"/>
  </cols>
  <sheetData>
    <row r="2" spans="2:10" ht="25.2" customHeight="1" x14ac:dyDescent="0.25">
      <c r="B2" s="150" t="s">
        <v>488</v>
      </c>
      <c r="C2" s="150"/>
      <c r="D2" s="150"/>
      <c r="E2" s="150"/>
      <c r="F2" s="150"/>
      <c r="G2" s="150"/>
      <c r="H2" s="150"/>
      <c r="I2" s="150"/>
      <c r="J2" s="150"/>
    </row>
    <row r="3" spans="2:10" x14ac:dyDescent="0.2">
      <c r="F3" s="111"/>
      <c r="G3" s="111"/>
    </row>
    <row r="4" spans="2:10" ht="12.75" customHeight="1" x14ac:dyDescent="0.2">
      <c r="B4" s="151" t="s">
        <v>0</v>
      </c>
      <c r="C4" s="151"/>
      <c r="D4" s="151"/>
      <c r="E4" s="151" t="s">
        <v>4</v>
      </c>
      <c r="F4" s="131">
        <v>2023</v>
      </c>
      <c r="G4" s="152">
        <v>2024</v>
      </c>
      <c r="H4" s="153"/>
      <c r="I4" s="151" t="s">
        <v>390</v>
      </c>
      <c r="J4" s="151"/>
    </row>
    <row r="5" spans="2:10" ht="14.4" customHeight="1" x14ac:dyDescent="0.2">
      <c r="B5" s="151"/>
      <c r="C5" s="151"/>
      <c r="D5" s="151"/>
      <c r="E5" s="151"/>
      <c r="F5" s="132" t="s">
        <v>487</v>
      </c>
      <c r="G5" s="132" t="s">
        <v>486</v>
      </c>
      <c r="H5" s="132" t="s">
        <v>487</v>
      </c>
      <c r="I5" s="115" t="s">
        <v>29</v>
      </c>
      <c r="J5" s="115" t="s">
        <v>28</v>
      </c>
    </row>
    <row r="6" spans="2:10" ht="14.25" customHeight="1" x14ac:dyDescent="0.2">
      <c r="B6" s="144" t="s">
        <v>381</v>
      </c>
      <c r="C6" s="140" t="s">
        <v>34</v>
      </c>
      <c r="D6" s="102" t="s">
        <v>334</v>
      </c>
      <c r="E6" s="37" t="s">
        <v>6</v>
      </c>
      <c r="F6" s="38">
        <v>1.54</v>
      </c>
      <c r="G6" s="38">
        <v>1.49</v>
      </c>
      <c r="H6" s="38">
        <v>1.53</v>
      </c>
      <c r="I6" s="39">
        <v>2.68</v>
      </c>
      <c r="J6" s="40">
        <v>-0.65</v>
      </c>
    </row>
    <row r="7" spans="2:10" ht="12.75" customHeight="1" x14ac:dyDescent="0.2">
      <c r="B7" s="147"/>
      <c r="C7" s="112" t="s">
        <v>172</v>
      </c>
      <c r="D7" s="102" t="s">
        <v>334</v>
      </c>
      <c r="E7" s="19" t="s">
        <v>6</v>
      </c>
      <c r="F7" s="38">
        <v>1.73</v>
      </c>
      <c r="G7" s="38">
        <v>1.66</v>
      </c>
      <c r="H7" s="21">
        <v>1.64</v>
      </c>
      <c r="I7" s="20">
        <v>-1.2</v>
      </c>
      <c r="J7" s="18">
        <v>-5.2</v>
      </c>
    </row>
    <row r="8" spans="2:10" ht="12" customHeight="1" x14ac:dyDescent="0.2">
      <c r="B8" s="147" t="s">
        <v>38</v>
      </c>
      <c r="C8" s="112" t="s">
        <v>393</v>
      </c>
      <c r="D8" s="102" t="s">
        <v>334</v>
      </c>
      <c r="E8" s="19" t="s">
        <v>6</v>
      </c>
      <c r="F8" s="38">
        <v>1.78</v>
      </c>
      <c r="G8" s="38">
        <v>1.87</v>
      </c>
      <c r="H8" s="21">
        <v>1.91</v>
      </c>
      <c r="I8" s="20">
        <v>2.14</v>
      </c>
      <c r="J8" s="18">
        <v>7.3</v>
      </c>
    </row>
    <row r="9" spans="2:10" ht="12" customHeight="1" x14ac:dyDescent="0.2">
      <c r="B9" s="147"/>
      <c r="C9" s="112" t="s">
        <v>394</v>
      </c>
      <c r="D9" s="102" t="s">
        <v>334</v>
      </c>
      <c r="E9" s="17" t="s">
        <v>6</v>
      </c>
      <c r="F9" s="38">
        <v>1.43</v>
      </c>
      <c r="G9" s="38">
        <v>1.5</v>
      </c>
      <c r="H9" s="21">
        <v>1.48</v>
      </c>
      <c r="I9" s="20">
        <v>-1.33</v>
      </c>
      <c r="J9" s="18">
        <v>3.5</v>
      </c>
    </row>
    <row r="10" spans="2:10" ht="12" customHeight="1" x14ac:dyDescent="0.2">
      <c r="B10" s="143" t="s">
        <v>39</v>
      </c>
      <c r="C10" s="148" t="s">
        <v>34</v>
      </c>
      <c r="D10" s="102" t="s">
        <v>334</v>
      </c>
      <c r="E10" s="17" t="s">
        <v>2</v>
      </c>
      <c r="F10" s="38">
        <v>1.67</v>
      </c>
      <c r="G10" s="38">
        <v>1.65</v>
      </c>
      <c r="H10" s="21">
        <v>1.63</v>
      </c>
      <c r="I10" s="20">
        <v>-1.21</v>
      </c>
      <c r="J10" s="18">
        <v>-2.4</v>
      </c>
    </row>
    <row r="11" spans="2:10" ht="12" customHeight="1" x14ac:dyDescent="0.2">
      <c r="B11" s="144"/>
      <c r="C11" s="149"/>
      <c r="D11" s="112" t="s">
        <v>335</v>
      </c>
      <c r="E11" s="17" t="s">
        <v>2</v>
      </c>
      <c r="F11" s="38">
        <v>1.32</v>
      </c>
      <c r="G11" s="38">
        <v>1.5</v>
      </c>
      <c r="H11" s="21">
        <v>1.52</v>
      </c>
      <c r="I11" s="20">
        <v>1.33</v>
      </c>
      <c r="J11" s="18">
        <v>15.15</v>
      </c>
    </row>
    <row r="12" spans="2:10" ht="14.25" customHeight="1" x14ac:dyDescent="0.2">
      <c r="B12" s="113" t="s">
        <v>7</v>
      </c>
      <c r="C12" s="112" t="s">
        <v>198</v>
      </c>
      <c r="D12" s="112" t="s">
        <v>336</v>
      </c>
      <c r="E12" s="19" t="s">
        <v>2</v>
      </c>
      <c r="F12" s="38">
        <v>6.06</v>
      </c>
      <c r="G12" s="38">
        <v>6.41</v>
      </c>
      <c r="H12" s="21">
        <v>6.41</v>
      </c>
      <c r="I12" s="20">
        <v>0</v>
      </c>
      <c r="J12" s="18">
        <v>5.78</v>
      </c>
    </row>
    <row r="13" spans="2:10" ht="13.2" customHeight="1" x14ac:dyDescent="0.2">
      <c r="B13" s="143" t="s">
        <v>12</v>
      </c>
      <c r="C13" s="145" t="s">
        <v>41</v>
      </c>
      <c r="D13" s="145"/>
      <c r="E13" s="19" t="s">
        <v>2</v>
      </c>
      <c r="F13" s="38">
        <v>12.99</v>
      </c>
      <c r="G13" s="38">
        <v>11.82</v>
      </c>
      <c r="H13" s="21">
        <v>12.27</v>
      </c>
      <c r="I13" s="20">
        <v>3.81</v>
      </c>
      <c r="J13" s="18">
        <v>-5.54</v>
      </c>
    </row>
    <row r="14" spans="2:10" ht="12" customHeight="1" x14ac:dyDescent="0.2">
      <c r="B14" s="144"/>
      <c r="C14" s="146" t="s">
        <v>392</v>
      </c>
      <c r="D14" s="147"/>
      <c r="E14" s="19" t="s">
        <v>2</v>
      </c>
      <c r="F14" s="38">
        <v>8.2200000000000006</v>
      </c>
      <c r="G14" s="38">
        <v>8.32</v>
      </c>
      <c r="H14" s="21">
        <v>8.58</v>
      </c>
      <c r="I14" s="20">
        <v>3.13</v>
      </c>
      <c r="J14" s="18">
        <v>4.38</v>
      </c>
    </row>
    <row r="15" spans="2:10" ht="12" customHeight="1" x14ac:dyDescent="0.2">
      <c r="B15" s="113" t="s">
        <v>1</v>
      </c>
      <c r="C15" s="121" t="s">
        <v>199</v>
      </c>
      <c r="D15" s="148" t="s">
        <v>367</v>
      </c>
      <c r="E15" s="19" t="s">
        <v>2</v>
      </c>
      <c r="F15" s="38">
        <v>12.62</v>
      </c>
      <c r="G15" s="38">
        <v>13.18</v>
      </c>
      <c r="H15" s="21">
        <v>13.81</v>
      </c>
      <c r="I15" s="20">
        <v>4.78</v>
      </c>
      <c r="J15" s="18">
        <v>9.43</v>
      </c>
    </row>
    <row r="16" spans="2:10" ht="36.75" customHeight="1" x14ac:dyDescent="0.2">
      <c r="B16" s="113" t="s">
        <v>337</v>
      </c>
      <c r="C16" s="121" t="s">
        <v>372</v>
      </c>
      <c r="D16" s="149"/>
      <c r="E16" s="19" t="s">
        <v>2</v>
      </c>
      <c r="F16" s="38">
        <v>11.43</v>
      </c>
      <c r="G16" s="38">
        <v>11.65</v>
      </c>
      <c r="H16" s="21">
        <v>11.36</v>
      </c>
      <c r="I16" s="20">
        <v>-2.4900000000000002</v>
      </c>
      <c r="J16" s="18">
        <v>-0.61</v>
      </c>
    </row>
    <row r="17" spans="2:10" ht="12" customHeight="1" x14ac:dyDescent="0.2">
      <c r="B17" s="147" t="s">
        <v>3</v>
      </c>
      <c r="C17" s="112" t="s">
        <v>45</v>
      </c>
      <c r="D17" s="148" t="s">
        <v>171</v>
      </c>
      <c r="E17" s="17" t="s">
        <v>2</v>
      </c>
      <c r="F17" s="38">
        <v>6.39</v>
      </c>
      <c r="G17" s="38">
        <v>6.7</v>
      </c>
      <c r="H17" s="21">
        <v>6.92</v>
      </c>
      <c r="I17" s="20">
        <v>3.28</v>
      </c>
      <c r="J17" s="18">
        <v>8.2899999999999991</v>
      </c>
    </row>
    <row r="18" spans="2:10" ht="12" customHeight="1" x14ac:dyDescent="0.2">
      <c r="B18" s="147"/>
      <c r="C18" s="112" t="s">
        <v>47</v>
      </c>
      <c r="D18" s="149"/>
      <c r="E18" s="17" t="s">
        <v>2</v>
      </c>
      <c r="F18" s="38">
        <v>5.63</v>
      </c>
      <c r="G18" s="38">
        <v>5.58</v>
      </c>
      <c r="H18" s="21">
        <v>5.53</v>
      </c>
      <c r="I18" s="20">
        <v>-0.9</v>
      </c>
      <c r="J18" s="18">
        <v>-1.78</v>
      </c>
    </row>
    <row r="19" spans="2:10" ht="12" customHeight="1" x14ac:dyDescent="0.2">
      <c r="B19" s="147" t="s">
        <v>48</v>
      </c>
      <c r="C19" s="154" t="s">
        <v>161</v>
      </c>
      <c r="D19" s="145"/>
      <c r="E19" s="17" t="s">
        <v>2</v>
      </c>
      <c r="F19" s="38">
        <v>12</v>
      </c>
      <c r="G19" s="38">
        <v>11.78</v>
      </c>
      <c r="H19" s="21">
        <v>11.91</v>
      </c>
      <c r="I19" s="20">
        <v>1.1000000000000001</v>
      </c>
      <c r="J19" s="18">
        <v>-0.75</v>
      </c>
    </row>
    <row r="20" spans="2:10" ht="12" customHeight="1" x14ac:dyDescent="0.2">
      <c r="B20" s="147"/>
      <c r="C20" s="145" t="s">
        <v>50</v>
      </c>
      <c r="D20" s="145"/>
      <c r="E20" s="17" t="s">
        <v>2</v>
      </c>
      <c r="F20" s="38">
        <v>21.43</v>
      </c>
      <c r="G20" s="38">
        <v>22.12</v>
      </c>
      <c r="H20" s="21">
        <v>22.26</v>
      </c>
      <c r="I20" s="20">
        <v>0.63</v>
      </c>
      <c r="J20" s="18">
        <v>3.87</v>
      </c>
    </row>
    <row r="21" spans="2:10" ht="12" customHeight="1" x14ac:dyDescent="0.2">
      <c r="B21" s="147"/>
      <c r="C21" s="154" t="s">
        <v>162</v>
      </c>
      <c r="D21" s="145"/>
      <c r="E21" s="17" t="s">
        <v>2</v>
      </c>
      <c r="F21" s="38">
        <v>12.39</v>
      </c>
      <c r="G21" s="38">
        <v>12.25</v>
      </c>
      <c r="H21" s="21">
        <v>12.23</v>
      </c>
      <c r="I21" s="20">
        <v>-0.16</v>
      </c>
      <c r="J21" s="18">
        <v>-1.29</v>
      </c>
    </row>
    <row r="22" spans="2:10" ht="12" customHeight="1" x14ac:dyDescent="0.2">
      <c r="B22" s="155" t="s">
        <v>9</v>
      </c>
      <c r="C22" s="145" t="s">
        <v>10</v>
      </c>
      <c r="D22" s="145"/>
      <c r="E22" s="17" t="s">
        <v>2</v>
      </c>
      <c r="F22" s="38">
        <v>5.58</v>
      </c>
      <c r="G22" s="38">
        <v>5.49</v>
      </c>
      <c r="H22" s="21">
        <v>5.92</v>
      </c>
      <c r="I22" s="20">
        <v>7.83</v>
      </c>
      <c r="J22" s="18">
        <v>6.09</v>
      </c>
    </row>
    <row r="23" spans="2:10" ht="12" customHeight="1" x14ac:dyDescent="0.2">
      <c r="B23" s="155"/>
      <c r="C23" s="145" t="s">
        <v>11</v>
      </c>
      <c r="D23" s="145"/>
      <c r="E23" s="17" t="s">
        <v>2</v>
      </c>
      <c r="F23" s="38">
        <v>5.74</v>
      </c>
      <c r="G23" s="38">
        <v>5.64</v>
      </c>
      <c r="H23" s="21">
        <v>5.72</v>
      </c>
      <c r="I23" s="20">
        <v>1.42</v>
      </c>
      <c r="J23" s="18">
        <v>-0.35</v>
      </c>
    </row>
    <row r="24" spans="2:10" ht="16.5" customHeight="1" x14ac:dyDescent="0.2">
      <c r="B24" s="144"/>
      <c r="C24" s="146" t="s">
        <v>412</v>
      </c>
      <c r="D24" s="147"/>
      <c r="E24" s="17" t="s">
        <v>2</v>
      </c>
      <c r="F24" s="38">
        <v>5.1100000000000003</v>
      </c>
      <c r="G24" s="38">
        <v>5.22</v>
      </c>
      <c r="H24" s="21">
        <v>5.1100000000000003</v>
      </c>
      <c r="I24" s="20">
        <v>-2.11</v>
      </c>
      <c r="J24" s="18">
        <v>0</v>
      </c>
    </row>
    <row r="25" spans="2:10" ht="12" customHeight="1" x14ac:dyDescent="0.2">
      <c r="B25" s="147" t="s">
        <v>22</v>
      </c>
      <c r="C25" s="145" t="s">
        <v>52</v>
      </c>
      <c r="D25" s="145"/>
      <c r="E25" s="17" t="s">
        <v>2</v>
      </c>
      <c r="F25" s="38">
        <v>3.29</v>
      </c>
      <c r="G25" s="38">
        <v>3.4</v>
      </c>
      <c r="H25" s="21">
        <v>3.44</v>
      </c>
      <c r="I25" s="20">
        <v>1.18</v>
      </c>
      <c r="J25" s="18">
        <v>4.5599999999999996</v>
      </c>
    </row>
    <row r="26" spans="2:10" ht="12" customHeight="1" x14ac:dyDescent="0.2">
      <c r="B26" s="147"/>
      <c r="C26" s="145" t="s">
        <v>53</v>
      </c>
      <c r="D26" s="145"/>
      <c r="E26" s="17" t="s">
        <v>2</v>
      </c>
      <c r="F26" s="38">
        <v>3.88</v>
      </c>
      <c r="G26" s="38">
        <v>3.96</v>
      </c>
      <c r="H26" s="21">
        <v>4.0199999999999996</v>
      </c>
      <c r="I26" s="20">
        <v>1.52</v>
      </c>
      <c r="J26" s="18">
        <v>3.61</v>
      </c>
    </row>
    <row r="27" spans="2:10" ht="12" customHeight="1" x14ac:dyDescent="0.2">
      <c r="B27" s="147" t="s">
        <v>389</v>
      </c>
      <c r="C27" s="145" t="s">
        <v>55</v>
      </c>
      <c r="D27" s="145"/>
      <c r="E27" s="17" t="s">
        <v>102</v>
      </c>
      <c r="F27" s="38">
        <v>2.08</v>
      </c>
      <c r="G27" s="38">
        <v>1.93</v>
      </c>
      <c r="H27" s="21">
        <v>1.83</v>
      </c>
      <c r="I27" s="20">
        <v>-5.18</v>
      </c>
      <c r="J27" s="18">
        <v>-12.02</v>
      </c>
    </row>
    <row r="28" spans="2:10" ht="12" customHeight="1" x14ac:dyDescent="0.2">
      <c r="B28" s="147"/>
      <c r="C28" s="145" t="s">
        <v>56</v>
      </c>
      <c r="D28" s="145"/>
      <c r="E28" s="17" t="s">
        <v>102</v>
      </c>
      <c r="F28" s="38">
        <v>2</v>
      </c>
      <c r="G28" s="38">
        <v>1.78</v>
      </c>
      <c r="H28" s="21">
        <v>1.8</v>
      </c>
      <c r="I28" s="20">
        <v>1.1200000000000001</v>
      </c>
      <c r="J28" s="18">
        <v>-10</v>
      </c>
    </row>
    <row r="29" spans="2:10" ht="12" customHeight="1" x14ac:dyDescent="0.2">
      <c r="B29" s="113" t="s">
        <v>338</v>
      </c>
      <c r="C29" s="145" t="s">
        <v>339</v>
      </c>
      <c r="D29" s="145"/>
      <c r="E29" s="17" t="s">
        <v>2</v>
      </c>
      <c r="F29" s="38">
        <v>4.5199999999999996</v>
      </c>
      <c r="G29" s="38">
        <v>4.8099999999999996</v>
      </c>
      <c r="H29" s="21">
        <v>4.6900000000000004</v>
      </c>
      <c r="I29" s="20">
        <v>-2.4900000000000002</v>
      </c>
      <c r="J29" s="18">
        <v>3.76</v>
      </c>
    </row>
    <row r="30" spans="2:10" ht="12" customHeight="1" x14ac:dyDescent="0.2">
      <c r="B30" s="113" t="s">
        <v>341</v>
      </c>
      <c r="C30" s="146" t="s">
        <v>342</v>
      </c>
      <c r="D30" s="147"/>
      <c r="E30" s="17" t="s">
        <v>2</v>
      </c>
      <c r="F30" s="38">
        <v>5.88</v>
      </c>
      <c r="G30" s="38">
        <v>6.01</v>
      </c>
      <c r="H30" s="21">
        <v>6.45</v>
      </c>
      <c r="I30" s="20">
        <v>7.32</v>
      </c>
      <c r="J30" s="18">
        <v>9.69</v>
      </c>
    </row>
    <row r="31" spans="2:10" ht="12" customHeight="1" x14ac:dyDescent="0.2">
      <c r="B31" s="113" t="s">
        <v>24</v>
      </c>
      <c r="C31" s="146" t="s">
        <v>343</v>
      </c>
      <c r="D31" s="147"/>
      <c r="E31" s="17" t="s">
        <v>2</v>
      </c>
      <c r="F31" s="38">
        <v>11.11</v>
      </c>
      <c r="G31" s="38">
        <v>8.17</v>
      </c>
      <c r="H31" s="21">
        <v>7.63</v>
      </c>
      <c r="I31" s="20">
        <v>-6.61</v>
      </c>
      <c r="J31" s="18">
        <v>-31.32</v>
      </c>
    </row>
    <row r="32" spans="2:10" ht="12" customHeight="1" x14ac:dyDescent="0.2">
      <c r="B32" s="147" t="s">
        <v>62</v>
      </c>
      <c r="C32" s="145" t="s">
        <v>386</v>
      </c>
      <c r="D32" s="16" t="s">
        <v>446</v>
      </c>
      <c r="E32" s="17" t="s">
        <v>2</v>
      </c>
      <c r="F32" s="38">
        <v>1.61</v>
      </c>
      <c r="G32" s="38">
        <v>1.44</v>
      </c>
      <c r="H32" s="21">
        <v>1.51</v>
      </c>
      <c r="I32" s="20">
        <v>4.8600000000000003</v>
      </c>
      <c r="J32" s="18">
        <v>-6.21</v>
      </c>
    </row>
    <row r="33" spans="2:10" ht="12" customHeight="1" x14ac:dyDescent="0.2">
      <c r="B33" s="147"/>
      <c r="C33" s="145"/>
      <c r="D33" s="16" t="s">
        <v>447</v>
      </c>
      <c r="E33" s="17" t="s">
        <v>2</v>
      </c>
      <c r="F33" s="38">
        <v>1.44</v>
      </c>
      <c r="G33" s="38">
        <v>1.26</v>
      </c>
      <c r="H33" s="21">
        <v>1.29</v>
      </c>
      <c r="I33" s="20">
        <v>2.38</v>
      </c>
      <c r="J33" s="18">
        <v>-10.42</v>
      </c>
    </row>
    <row r="34" spans="2:10" ht="12" customHeight="1" x14ac:dyDescent="0.2">
      <c r="B34" s="147"/>
      <c r="C34" s="145" t="s">
        <v>373</v>
      </c>
      <c r="D34" s="16" t="s">
        <v>446</v>
      </c>
      <c r="E34" s="17" t="s">
        <v>2</v>
      </c>
      <c r="F34" s="38">
        <v>1.36</v>
      </c>
      <c r="G34" s="38">
        <v>1.3</v>
      </c>
      <c r="H34" s="21">
        <v>1.26</v>
      </c>
      <c r="I34" s="20">
        <v>-3.08</v>
      </c>
      <c r="J34" s="18">
        <v>-7.35</v>
      </c>
    </row>
    <row r="35" spans="2:10" ht="12" customHeight="1" x14ac:dyDescent="0.2">
      <c r="B35" s="147"/>
      <c r="C35" s="145"/>
      <c r="D35" s="112" t="s">
        <v>447</v>
      </c>
      <c r="E35" s="17" t="s">
        <v>2</v>
      </c>
      <c r="F35" s="38">
        <v>1.05</v>
      </c>
      <c r="G35" s="38">
        <v>0.99</v>
      </c>
      <c r="H35" s="21">
        <v>1</v>
      </c>
      <c r="I35" s="20">
        <v>1.01</v>
      </c>
      <c r="J35" s="18">
        <v>-4.76</v>
      </c>
    </row>
    <row r="36" spans="2:10" ht="12" customHeight="1" x14ac:dyDescent="0.2">
      <c r="B36" s="147" t="s">
        <v>67</v>
      </c>
      <c r="C36" s="145" t="s">
        <v>387</v>
      </c>
      <c r="D36" s="145"/>
      <c r="E36" s="17" t="s">
        <v>2</v>
      </c>
      <c r="F36" s="38">
        <v>2.31</v>
      </c>
      <c r="G36" s="38">
        <v>2.42</v>
      </c>
      <c r="H36" s="21">
        <v>2.38</v>
      </c>
      <c r="I36" s="20">
        <v>-1.65</v>
      </c>
      <c r="J36" s="18">
        <v>3.03</v>
      </c>
    </row>
    <row r="37" spans="2:10" ht="12" customHeight="1" x14ac:dyDescent="0.2">
      <c r="B37" s="147"/>
      <c r="C37" s="145" t="s">
        <v>388</v>
      </c>
      <c r="D37" s="145"/>
      <c r="E37" s="17" t="s">
        <v>2</v>
      </c>
      <c r="F37" s="38">
        <v>2.36</v>
      </c>
      <c r="G37" s="38">
        <v>2.38</v>
      </c>
      <c r="H37" s="21">
        <v>2.31</v>
      </c>
      <c r="I37" s="20">
        <v>-2.94</v>
      </c>
      <c r="J37" s="18">
        <v>-2.12</v>
      </c>
    </row>
    <row r="38" spans="2:10" ht="12" customHeight="1" x14ac:dyDescent="0.2">
      <c r="B38" s="147"/>
      <c r="C38" s="145" t="s">
        <v>70</v>
      </c>
      <c r="D38" s="145"/>
      <c r="E38" s="17" t="s">
        <v>2</v>
      </c>
      <c r="F38" s="38">
        <v>2.4500000000000002</v>
      </c>
      <c r="G38" s="38">
        <v>2.52</v>
      </c>
      <c r="H38" s="21">
        <v>2.48</v>
      </c>
      <c r="I38" s="20">
        <v>-1.59</v>
      </c>
      <c r="J38" s="18">
        <v>1.22</v>
      </c>
    </row>
    <row r="39" spans="2:10" ht="12" customHeight="1" x14ac:dyDescent="0.2">
      <c r="B39" s="113" t="s">
        <v>71</v>
      </c>
      <c r="C39" s="145" t="s">
        <v>344</v>
      </c>
      <c r="D39" s="145"/>
      <c r="E39" s="17" t="s">
        <v>2</v>
      </c>
      <c r="F39" s="38">
        <v>2.13</v>
      </c>
      <c r="G39" s="38">
        <v>2.02</v>
      </c>
      <c r="H39" s="21">
        <v>2.17</v>
      </c>
      <c r="I39" s="20">
        <v>7.43</v>
      </c>
      <c r="J39" s="18">
        <v>1.88</v>
      </c>
    </row>
    <row r="40" spans="2:10" ht="12" customHeight="1" x14ac:dyDescent="0.2">
      <c r="B40" s="147" t="s">
        <v>73</v>
      </c>
      <c r="C40" s="145"/>
      <c r="D40" s="145"/>
      <c r="E40" s="17" t="s">
        <v>2</v>
      </c>
      <c r="F40" s="38">
        <v>3.53</v>
      </c>
      <c r="G40" s="38">
        <v>2.6</v>
      </c>
      <c r="H40" s="21">
        <v>2.48</v>
      </c>
      <c r="I40" s="20">
        <v>-4.62</v>
      </c>
      <c r="J40" s="18">
        <v>-29.75</v>
      </c>
    </row>
    <row r="41" spans="2:10" ht="12" customHeight="1" x14ac:dyDescent="0.2">
      <c r="B41" s="147" t="s">
        <v>74</v>
      </c>
      <c r="C41" s="145"/>
      <c r="D41" s="145"/>
      <c r="E41" s="17" t="s">
        <v>2</v>
      </c>
      <c r="F41" s="38">
        <v>1.35</v>
      </c>
      <c r="G41" s="38">
        <v>1.31</v>
      </c>
      <c r="H41" s="21">
        <v>1.28</v>
      </c>
      <c r="I41" s="20">
        <v>-2.29</v>
      </c>
      <c r="J41" s="18">
        <v>-5.19</v>
      </c>
    </row>
    <row r="42" spans="2:10" ht="12" customHeight="1" x14ac:dyDescent="0.2">
      <c r="B42" s="147" t="s">
        <v>75</v>
      </c>
      <c r="C42" s="145"/>
      <c r="D42" s="145"/>
      <c r="E42" s="17" t="s">
        <v>2</v>
      </c>
      <c r="F42" s="38">
        <v>2.08</v>
      </c>
      <c r="G42" s="38">
        <v>1.91</v>
      </c>
      <c r="H42" s="21">
        <v>1.89</v>
      </c>
      <c r="I42" s="20">
        <v>-1.05</v>
      </c>
      <c r="J42" s="18">
        <v>-9.1300000000000008</v>
      </c>
    </row>
    <row r="43" spans="2:10" ht="12.75" customHeight="1" x14ac:dyDescent="0.2">
      <c r="B43" s="147" t="s">
        <v>76</v>
      </c>
      <c r="C43" s="145"/>
      <c r="D43" s="145"/>
      <c r="E43" s="17" t="s">
        <v>2</v>
      </c>
      <c r="F43" s="38">
        <v>1.39</v>
      </c>
      <c r="G43" s="38">
        <v>1.2</v>
      </c>
      <c r="H43" s="21">
        <v>1.19</v>
      </c>
      <c r="I43" s="20">
        <v>-0.83</v>
      </c>
      <c r="J43" s="18">
        <v>-14.39</v>
      </c>
    </row>
    <row r="44" spans="2:10" ht="12.75" customHeight="1" x14ac:dyDescent="0.2">
      <c r="B44" s="155" t="s">
        <v>77</v>
      </c>
      <c r="C44" s="146" t="s">
        <v>397</v>
      </c>
      <c r="D44" s="147"/>
      <c r="E44" s="17" t="s">
        <v>2</v>
      </c>
      <c r="F44" s="38">
        <v>0.87</v>
      </c>
      <c r="G44" s="38">
        <v>0.94</v>
      </c>
      <c r="H44" s="21">
        <v>0.89</v>
      </c>
      <c r="I44" s="20">
        <v>-5.32</v>
      </c>
      <c r="J44" s="18">
        <v>2.2999999999999998</v>
      </c>
    </row>
    <row r="45" spans="2:10" ht="12.75" customHeight="1" x14ac:dyDescent="0.2">
      <c r="B45" s="144"/>
      <c r="C45" s="146" t="s">
        <v>398</v>
      </c>
      <c r="D45" s="147"/>
      <c r="E45" s="17" t="s">
        <v>2</v>
      </c>
      <c r="F45" s="38">
        <v>0.83</v>
      </c>
      <c r="G45" s="38">
        <v>0.8</v>
      </c>
      <c r="H45" s="21">
        <v>0.7</v>
      </c>
      <c r="I45" s="20">
        <v>-12.5</v>
      </c>
      <c r="J45" s="18">
        <v>-15.66</v>
      </c>
    </row>
    <row r="46" spans="2:10" ht="21" customHeight="1" x14ac:dyDescent="0.2">
      <c r="B46" s="155" t="s">
        <v>20</v>
      </c>
      <c r="C46" s="146" t="s">
        <v>402</v>
      </c>
      <c r="D46" s="147"/>
      <c r="E46" s="17" t="s">
        <v>2</v>
      </c>
      <c r="F46" s="38">
        <v>0.78</v>
      </c>
      <c r="G46" s="38">
        <v>1.25</v>
      </c>
      <c r="H46" s="21">
        <v>1.38</v>
      </c>
      <c r="I46" s="20">
        <v>10.4</v>
      </c>
      <c r="J46" s="18">
        <v>76.92</v>
      </c>
    </row>
    <row r="47" spans="2:10" ht="12.75" customHeight="1" x14ac:dyDescent="0.2">
      <c r="B47" s="144"/>
      <c r="C47" s="146" t="s">
        <v>403</v>
      </c>
      <c r="D47" s="147"/>
      <c r="E47" s="17" t="s">
        <v>2</v>
      </c>
      <c r="F47" s="38">
        <v>0.88</v>
      </c>
      <c r="G47" s="38">
        <v>1.1299999999999999</v>
      </c>
      <c r="H47" s="21">
        <v>1.05</v>
      </c>
      <c r="I47" s="20">
        <v>-7.08</v>
      </c>
      <c r="J47" s="18">
        <v>19.32</v>
      </c>
    </row>
    <row r="48" spans="2:10" ht="12.75" customHeight="1" x14ac:dyDescent="0.2">
      <c r="B48" s="155" t="s">
        <v>19</v>
      </c>
      <c r="C48" s="146" t="s">
        <v>406</v>
      </c>
      <c r="D48" s="147"/>
      <c r="E48" s="17" t="s">
        <v>2</v>
      </c>
      <c r="F48" s="38">
        <v>1.1299999999999999</v>
      </c>
      <c r="G48" s="38">
        <v>1.17</v>
      </c>
      <c r="H48" s="21">
        <v>0.83</v>
      </c>
      <c r="I48" s="20">
        <v>-29.06</v>
      </c>
      <c r="J48" s="18">
        <v>-26.55</v>
      </c>
    </row>
    <row r="49" spans="2:10" ht="12.75" customHeight="1" x14ac:dyDescent="0.2">
      <c r="B49" s="155"/>
      <c r="C49" s="146" t="s">
        <v>407</v>
      </c>
      <c r="D49" s="147"/>
      <c r="E49" s="17" t="s">
        <v>2</v>
      </c>
      <c r="F49" s="38">
        <v>1.07</v>
      </c>
      <c r="G49" s="38">
        <v>1.02</v>
      </c>
      <c r="H49" s="21">
        <v>0.84</v>
      </c>
      <c r="I49" s="20">
        <v>-17.649999999999999</v>
      </c>
      <c r="J49" s="18">
        <v>-21.5</v>
      </c>
    </row>
    <row r="50" spans="2:10" ht="12.75" customHeight="1" x14ac:dyDescent="0.25">
      <c r="B50" s="144"/>
      <c r="C50" s="156" t="s">
        <v>197</v>
      </c>
      <c r="D50" s="157"/>
      <c r="E50" s="17" t="s">
        <v>2</v>
      </c>
      <c r="F50" s="38">
        <v>2.35</v>
      </c>
      <c r="G50" s="38">
        <v>2.57</v>
      </c>
      <c r="H50" s="21">
        <v>2.4</v>
      </c>
      <c r="I50" s="20">
        <v>-6.61</v>
      </c>
      <c r="J50" s="18">
        <v>2.13</v>
      </c>
    </row>
    <row r="51" spans="2:10" ht="12.75" customHeight="1" x14ac:dyDescent="0.2">
      <c r="B51" s="143" t="s">
        <v>14</v>
      </c>
      <c r="C51" s="148" t="s">
        <v>31</v>
      </c>
      <c r="D51" s="16" t="s">
        <v>408</v>
      </c>
      <c r="E51" s="17" t="s">
        <v>2</v>
      </c>
      <c r="F51" s="38">
        <v>2.13</v>
      </c>
      <c r="G51" s="38">
        <v>1.88</v>
      </c>
      <c r="H51" s="21">
        <v>2.63</v>
      </c>
      <c r="I51" s="20">
        <v>39.89</v>
      </c>
      <c r="J51" s="18">
        <v>23.47</v>
      </c>
    </row>
    <row r="52" spans="2:10" ht="12.75" customHeight="1" x14ac:dyDescent="0.2">
      <c r="B52" s="155"/>
      <c r="C52" s="149"/>
      <c r="D52" s="16" t="s">
        <v>409</v>
      </c>
      <c r="E52" s="17" t="s">
        <v>2</v>
      </c>
      <c r="F52" s="38">
        <v>1.8</v>
      </c>
      <c r="G52" s="38">
        <v>1.78</v>
      </c>
      <c r="H52" s="21">
        <v>2.41</v>
      </c>
      <c r="I52" s="20">
        <v>35.39</v>
      </c>
      <c r="J52" s="18">
        <v>33.89</v>
      </c>
    </row>
    <row r="53" spans="2:10" ht="12" customHeight="1" x14ac:dyDescent="0.2">
      <c r="B53" s="139" t="s">
        <v>13</v>
      </c>
      <c r="C53" s="145" t="s">
        <v>409</v>
      </c>
      <c r="D53" s="145"/>
      <c r="E53" s="17" t="s">
        <v>2</v>
      </c>
      <c r="F53" s="38">
        <v>1.67</v>
      </c>
      <c r="G53" s="38">
        <v>1.82</v>
      </c>
      <c r="H53" s="21">
        <v>1.82</v>
      </c>
      <c r="I53" s="20">
        <v>0</v>
      </c>
      <c r="J53" s="18">
        <v>8.98</v>
      </c>
    </row>
    <row r="54" spans="2:10" ht="12" customHeight="1" x14ac:dyDescent="0.2">
      <c r="B54" s="143" t="s">
        <v>25</v>
      </c>
      <c r="C54" s="145" t="s">
        <v>410</v>
      </c>
      <c r="D54" s="145"/>
      <c r="E54" s="17" t="s">
        <v>2</v>
      </c>
      <c r="F54" s="38">
        <v>1.22</v>
      </c>
      <c r="G54" s="38">
        <v>1.1000000000000001</v>
      </c>
      <c r="H54" s="21">
        <v>1.07</v>
      </c>
      <c r="I54" s="20">
        <v>-2.73</v>
      </c>
      <c r="J54" s="18">
        <v>-12.3</v>
      </c>
    </row>
    <row r="55" spans="2:10" ht="12" customHeight="1" x14ac:dyDescent="0.2">
      <c r="B55" s="144"/>
      <c r="C55" s="145" t="s">
        <v>411</v>
      </c>
      <c r="D55" s="145"/>
      <c r="E55" s="17" t="s">
        <v>2</v>
      </c>
      <c r="F55" s="38">
        <v>1.04</v>
      </c>
      <c r="G55" s="38">
        <v>0.81</v>
      </c>
      <c r="H55" s="21">
        <v>0.79</v>
      </c>
      <c r="I55" s="20">
        <v>-2.4700000000000002</v>
      </c>
      <c r="J55" s="18">
        <v>-24.04</v>
      </c>
    </row>
    <row r="56" spans="2:10" ht="12" customHeight="1" x14ac:dyDescent="0.2">
      <c r="B56" s="139" t="s">
        <v>168</v>
      </c>
      <c r="C56" s="145" t="s">
        <v>409</v>
      </c>
      <c r="D56" s="145"/>
      <c r="E56" s="17" t="s">
        <v>2</v>
      </c>
      <c r="F56" s="38">
        <v>3.68</v>
      </c>
      <c r="G56" s="38">
        <v>5.21</v>
      </c>
      <c r="H56" s="21">
        <v>5.2</v>
      </c>
      <c r="I56" s="20">
        <v>-0.19</v>
      </c>
      <c r="J56" s="18">
        <v>41.3</v>
      </c>
    </row>
    <row r="57" spans="2:10" ht="12" customHeight="1" x14ac:dyDescent="0.2">
      <c r="B57" s="139" t="s">
        <v>26</v>
      </c>
      <c r="C57" s="145" t="s">
        <v>409</v>
      </c>
      <c r="D57" s="145"/>
      <c r="E57" s="17" t="s">
        <v>2</v>
      </c>
      <c r="F57" s="38">
        <v>1.07</v>
      </c>
      <c r="G57" s="38">
        <v>1.22</v>
      </c>
      <c r="H57" s="21">
        <v>1.25</v>
      </c>
      <c r="I57" s="20">
        <v>2.46</v>
      </c>
      <c r="J57" s="18">
        <v>16.82</v>
      </c>
    </row>
    <row r="58" spans="2:10" ht="12" customHeight="1" x14ac:dyDescent="0.2">
      <c r="B58" s="113" t="s">
        <v>350</v>
      </c>
      <c r="C58" s="145" t="s">
        <v>93</v>
      </c>
      <c r="D58" s="145"/>
      <c r="E58" s="17" t="s">
        <v>6</v>
      </c>
      <c r="F58" s="38">
        <v>0.54</v>
      </c>
      <c r="G58" s="38">
        <v>0.54</v>
      </c>
      <c r="H58" s="21">
        <v>0.54</v>
      </c>
      <c r="I58" s="20">
        <v>0</v>
      </c>
      <c r="J58" s="18">
        <v>0</v>
      </c>
    </row>
    <row r="59" spans="2:10" ht="12" customHeight="1" x14ac:dyDescent="0.2">
      <c r="B59" s="147" t="s">
        <v>94</v>
      </c>
      <c r="C59" s="145" t="s">
        <v>95</v>
      </c>
      <c r="D59" s="145"/>
      <c r="E59" s="17" t="s">
        <v>6</v>
      </c>
      <c r="F59" s="38">
        <v>3.42</v>
      </c>
      <c r="G59" s="38">
        <v>2.6</v>
      </c>
      <c r="H59" s="21">
        <v>2.6</v>
      </c>
      <c r="I59" s="20">
        <v>0</v>
      </c>
      <c r="J59" s="18">
        <v>-23.98</v>
      </c>
    </row>
    <row r="60" spans="2:10" ht="12" customHeight="1" x14ac:dyDescent="0.2">
      <c r="B60" s="147"/>
      <c r="C60" s="145" t="s">
        <v>96</v>
      </c>
      <c r="D60" s="145"/>
      <c r="E60" s="17" t="s">
        <v>6</v>
      </c>
      <c r="F60" s="38">
        <v>3.44</v>
      </c>
      <c r="G60" s="38">
        <v>2.65</v>
      </c>
      <c r="H60" s="21">
        <v>2.56</v>
      </c>
      <c r="I60" s="20">
        <v>-3.4</v>
      </c>
      <c r="J60" s="18">
        <v>-25.58</v>
      </c>
    </row>
    <row r="61" spans="2:10" ht="12" customHeight="1" x14ac:dyDescent="0.2">
      <c r="B61" s="139" t="s">
        <v>18</v>
      </c>
      <c r="C61" s="145" t="s">
        <v>98</v>
      </c>
      <c r="D61" s="145"/>
      <c r="E61" s="17" t="s">
        <v>2</v>
      </c>
      <c r="F61" s="38">
        <v>6.38</v>
      </c>
      <c r="G61" s="38">
        <v>6.67</v>
      </c>
      <c r="H61" s="21">
        <v>6.95</v>
      </c>
      <c r="I61" s="20">
        <v>4.2</v>
      </c>
      <c r="J61" s="18">
        <v>8.93</v>
      </c>
    </row>
    <row r="62" spans="2:10" ht="12" customHeight="1" x14ac:dyDescent="0.2">
      <c r="B62" s="147" t="s">
        <v>99</v>
      </c>
      <c r="C62" s="145" t="s">
        <v>100</v>
      </c>
      <c r="D62" s="145"/>
      <c r="E62" s="17" t="s">
        <v>2</v>
      </c>
      <c r="F62" s="21">
        <v>0.77</v>
      </c>
      <c r="G62" s="21">
        <v>0.63</v>
      </c>
      <c r="H62" s="21">
        <v>0.64</v>
      </c>
      <c r="I62" s="20">
        <v>1.59</v>
      </c>
      <c r="J62" s="18">
        <v>-16.88</v>
      </c>
    </row>
    <row r="63" spans="2:10" ht="15.75" customHeight="1" thickBot="1" x14ac:dyDescent="0.25">
      <c r="B63" s="161"/>
      <c r="C63" s="162" t="s">
        <v>101</v>
      </c>
      <c r="D63" s="162"/>
      <c r="E63" s="116" t="s">
        <v>2</v>
      </c>
      <c r="F63" s="117">
        <v>0.74</v>
      </c>
      <c r="G63" s="117">
        <v>0.7</v>
      </c>
      <c r="H63" s="118">
        <v>0.68</v>
      </c>
      <c r="I63" s="119">
        <v>-2.86</v>
      </c>
      <c r="J63" s="120">
        <v>-8.11</v>
      </c>
    </row>
    <row r="64" spans="2:10" ht="11.25" customHeight="1" thickTop="1" x14ac:dyDescent="0.2"/>
    <row r="65" spans="1:9" x14ac:dyDescent="0.2">
      <c r="B65" s="1" t="s">
        <v>489</v>
      </c>
      <c r="D65" s="4"/>
      <c r="E65" s="35"/>
    </row>
    <row r="66" spans="1:9" x14ac:dyDescent="0.2">
      <c r="B66" s="1" t="s">
        <v>490</v>
      </c>
      <c r="E66" s="35"/>
    </row>
    <row r="67" spans="1:9" ht="11.25" customHeight="1" x14ac:dyDescent="0.2">
      <c r="B67" s="1" t="s">
        <v>5</v>
      </c>
      <c r="C67" s="2"/>
      <c r="E67" s="4"/>
      <c r="F67" s="4"/>
      <c r="G67" s="4"/>
      <c r="H67" s="4"/>
    </row>
    <row r="68" spans="1:9" ht="11.25" customHeight="1" x14ac:dyDescent="0.2">
      <c r="B68" s="159" t="s">
        <v>391</v>
      </c>
      <c r="C68" s="160"/>
      <c r="D68" s="160"/>
      <c r="E68" s="160"/>
      <c r="F68" s="160"/>
      <c r="G68" s="160"/>
    </row>
    <row r="69" spans="1:9" ht="11.25" customHeight="1" x14ac:dyDescent="0.2">
      <c r="B69" s="3" t="s">
        <v>160</v>
      </c>
      <c r="C69" s="2"/>
    </row>
    <row r="70" spans="1:9" ht="12" customHeight="1" x14ac:dyDescent="0.2">
      <c r="B70" s="3"/>
      <c r="C70" s="2"/>
    </row>
    <row r="71" spans="1:9" customFormat="1" ht="13.2" x14ac:dyDescent="0.25">
      <c r="A71" s="134"/>
      <c r="B71" s="135" t="s">
        <v>16</v>
      </c>
      <c r="C71" s="136"/>
      <c r="D71" s="136"/>
      <c r="E71" s="136"/>
      <c r="F71" s="136"/>
      <c r="G71" s="136"/>
      <c r="H71" s="136"/>
      <c r="I71" s="136"/>
    </row>
    <row r="72" spans="1:9" customFormat="1" ht="13.2" x14ac:dyDescent="0.25">
      <c r="A72" s="134"/>
      <c r="B72" s="135"/>
      <c r="C72" s="136"/>
      <c r="D72" s="136"/>
      <c r="E72" s="136"/>
      <c r="F72" s="136"/>
      <c r="G72" s="136"/>
      <c r="H72" s="136"/>
      <c r="I72" s="136"/>
    </row>
    <row r="73" spans="1:9" customFormat="1" ht="13.2" x14ac:dyDescent="0.25">
      <c r="A73" s="137"/>
      <c r="B73" s="138" t="s">
        <v>460</v>
      </c>
      <c r="C73" s="136"/>
      <c r="D73" s="136"/>
      <c r="E73" s="136"/>
      <c r="F73" s="136"/>
      <c r="G73" s="136"/>
      <c r="H73" s="136"/>
      <c r="I73" s="136"/>
    </row>
    <row r="74" spans="1:9" customFormat="1" ht="13.2" x14ac:dyDescent="0.25">
      <c r="A74" s="137"/>
      <c r="B74" s="138" t="s">
        <v>462</v>
      </c>
      <c r="C74" s="136"/>
      <c r="D74" s="136"/>
      <c r="E74" s="136"/>
      <c r="F74" s="136"/>
      <c r="G74" s="136"/>
      <c r="H74" s="136"/>
      <c r="I74" s="136"/>
    </row>
    <row r="75" spans="1:9" customFormat="1" ht="13.2" x14ac:dyDescent="0.25">
      <c r="A75" s="137"/>
      <c r="B75" s="138" t="s">
        <v>461</v>
      </c>
      <c r="C75" s="136"/>
      <c r="D75" s="136"/>
      <c r="E75" s="136"/>
      <c r="F75" s="136"/>
      <c r="G75" s="136"/>
      <c r="H75" s="136"/>
      <c r="I75" s="136"/>
    </row>
    <row r="76" spans="1:9" customFormat="1" ht="13.2" x14ac:dyDescent="0.25">
      <c r="A76" s="137"/>
      <c r="B76" s="138" t="s">
        <v>463</v>
      </c>
      <c r="C76" s="136"/>
      <c r="D76" s="136"/>
      <c r="E76" s="136"/>
      <c r="F76" s="136"/>
      <c r="G76" s="136"/>
      <c r="H76" s="136"/>
      <c r="I76" s="136"/>
    </row>
    <row r="77" spans="1:9" customFormat="1" ht="13.2" x14ac:dyDescent="0.25">
      <c r="A77" s="137"/>
      <c r="B77" s="138" t="s">
        <v>464</v>
      </c>
      <c r="C77" s="136"/>
      <c r="D77" s="136"/>
      <c r="E77" s="136"/>
      <c r="F77" s="136"/>
      <c r="G77" s="136"/>
      <c r="H77" s="136"/>
      <c r="I77" s="136"/>
    </row>
    <row r="78" spans="1:9" customFormat="1" ht="13.2" x14ac:dyDescent="0.25">
      <c r="A78" s="137"/>
      <c r="B78" s="138" t="s">
        <v>465</v>
      </c>
      <c r="C78" s="136"/>
      <c r="D78" s="136"/>
      <c r="E78" s="136"/>
      <c r="F78" s="136"/>
      <c r="G78" s="136"/>
      <c r="H78" s="136"/>
      <c r="I78" s="136"/>
    </row>
    <row r="79" spans="1:9" customFormat="1" ht="13.2" x14ac:dyDescent="0.25">
      <c r="A79" s="137"/>
      <c r="B79" s="138" t="s">
        <v>466</v>
      </c>
      <c r="C79" s="136"/>
      <c r="D79" s="136"/>
      <c r="E79" s="136"/>
      <c r="F79" s="136"/>
      <c r="G79" s="136"/>
      <c r="H79" s="136"/>
      <c r="I79" s="136"/>
    </row>
    <row r="80" spans="1:9" customFormat="1" ht="13.2" x14ac:dyDescent="0.25">
      <c r="A80" s="137"/>
      <c r="B80" s="138" t="s">
        <v>467</v>
      </c>
      <c r="C80" s="136"/>
      <c r="D80" s="136"/>
      <c r="E80" s="136"/>
      <c r="F80" s="136"/>
      <c r="G80" s="136"/>
      <c r="H80" s="136"/>
      <c r="I80" s="136"/>
    </row>
    <row r="81" spans="1:9" customFormat="1" ht="13.2" x14ac:dyDescent="0.25">
      <c r="A81" s="137"/>
      <c r="B81" s="138" t="s">
        <v>468</v>
      </c>
      <c r="C81" s="136"/>
      <c r="D81" s="136"/>
      <c r="E81" s="136"/>
      <c r="F81" s="136"/>
      <c r="G81" s="136"/>
      <c r="H81" s="136"/>
      <c r="I81" s="136"/>
    </row>
    <row r="82" spans="1:9" customFormat="1" ht="13.2" x14ac:dyDescent="0.25">
      <c r="A82" s="137"/>
      <c r="B82" s="138" t="s">
        <v>469</v>
      </c>
      <c r="C82" s="136"/>
      <c r="D82" s="136"/>
      <c r="E82" s="136"/>
      <c r="F82" s="136"/>
      <c r="G82" s="136"/>
      <c r="H82" s="136"/>
      <c r="I82" s="136"/>
    </row>
    <row r="83" spans="1:9" customFormat="1" ht="13.2" x14ac:dyDescent="0.25">
      <c r="A83" s="137"/>
      <c r="B83" s="138" t="s">
        <v>470</v>
      </c>
      <c r="C83" s="136"/>
      <c r="D83" s="136"/>
      <c r="E83" s="136"/>
      <c r="F83" s="136"/>
      <c r="G83" s="136"/>
      <c r="H83" s="136"/>
      <c r="I83" s="136"/>
    </row>
    <row r="84" spans="1:9" customFormat="1" ht="13.2" x14ac:dyDescent="0.25">
      <c r="A84" s="137"/>
      <c r="B84" s="138" t="s">
        <v>471</v>
      </c>
      <c r="C84" s="136"/>
      <c r="D84" s="136"/>
      <c r="E84" s="136"/>
      <c r="F84" s="136"/>
      <c r="G84" s="136"/>
      <c r="H84" s="136"/>
      <c r="I84" s="136"/>
    </row>
    <row r="85" spans="1:9" customFormat="1" ht="13.2" x14ac:dyDescent="0.25">
      <c r="A85" s="137"/>
      <c r="B85" s="138" t="s">
        <v>472</v>
      </c>
      <c r="C85" s="136"/>
      <c r="D85" s="136"/>
      <c r="E85" s="136"/>
      <c r="F85" s="136"/>
      <c r="G85" s="136"/>
      <c r="H85" s="136"/>
      <c r="I85" s="136"/>
    </row>
    <row r="86" spans="1:9" customFormat="1" ht="13.2" x14ac:dyDescent="0.25">
      <c r="A86" s="137"/>
      <c r="B86" s="138" t="s">
        <v>473</v>
      </c>
      <c r="C86" s="136"/>
      <c r="D86" s="136"/>
      <c r="E86" s="136"/>
      <c r="F86" s="136"/>
      <c r="G86" s="136"/>
      <c r="H86" s="136"/>
      <c r="I86" s="136"/>
    </row>
    <row r="87" spans="1:9" customFormat="1" ht="13.2" x14ac:dyDescent="0.25">
      <c r="A87" s="137"/>
      <c r="B87" s="138" t="s">
        <v>474</v>
      </c>
      <c r="C87" s="136"/>
      <c r="D87" s="136"/>
      <c r="E87" s="136"/>
      <c r="F87" s="136"/>
      <c r="G87" s="136"/>
      <c r="H87" s="136"/>
      <c r="I87" s="136"/>
    </row>
    <row r="88" spans="1:9" customFormat="1" ht="13.2" x14ac:dyDescent="0.25">
      <c r="A88" s="137"/>
      <c r="B88" s="138" t="s">
        <v>475</v>
      </c>
      <c r="C88" s="136"/>
      <c r="D88" s="136"/>
      <c r="E88" s="136"/>
      <c r="F88" s="136"/>
      <c r="G88" s="136"/>
      <c r="H88" s="136"/>
      <c r="I88" s="136"/>
    </row>
    <row r="89" spans="1:9" customFormat="1" ht="13.2" x14ac:dyDescent="0.25">
      <c r="A89" s="137"/>
      <c r="B89" s="138" t="s">
        <v>476</v>
      </c>
      <c r="C89" s="136"/>
      <c r="D89" s="136"/>
      <c r="E89" s="136"/>
      <c r="F89" s="136"/>
      <c r="G89" s="136"/>
      <c r="H89" s="136"/>
      <c r="I89" s="136"/>
    </row>
    <row r="90" spans="1:9" customFormat="1" ht="13.2" x14ac:dyDescent="0.25">
      <c r="A90" s="137"/>
      <c r="B90" s="138" t="s">
        <v>477</v>
      </c>
      <c r="C90" s="136"/>
      <c r="D90" s="136"/>
      <c r="E90" s="136"/>
      <c r="F90" s="136"/>
      <c r="G90" s="136"/>
      <c r="H90" s="136"/>
      <c r="I90" s="136"/>
    </row>
    <row r="91" spans="1:9" customFormat="1" ht="13.2" x14ac:dyDescent="0.25">
      <c r="A91" s="137"/>
      <c r="B91" s="138" t="s">
        <v>478</v>
      </c>
      <c r="C91" s="136"/>
      <c r="D91" s="136"/>
      <c r="E91" s="136"/>
      <c r="F91" s="136"/>
      <c r="G91" s="136"/>
      <c r="H91" s="136"/>
      <c r="I91" s="136"/>
    </row>
    <row r="92" spans="1:9" customFormat="1" ht="13.2" x14ac:dyDescent="0.25">
      <c r="A92" s="137"/>
      <c r="B92" s="138" t="s">
        <v>479</v>
      </c>
      <c r="C92" s="136"/>
      <c r="D92" s="136"/>
      <c r="E92" s="136"/>
      <c r="F92" s="136"/>
      <c r="G92" s="136"/>
      <c r="H92" s="136"/>
      <c r="I92" s="136"/>
    </row>
    <row r="93" spans="1:9" customFormat="1" ht="13.2" x14ac:dyDescent="0.25">
      <c r="A93" s="137"/>
      <c r="B93" s="138" t="s">
        <v>480</v>
      </c>
      <c r="C93" s="136"/>
      <c r="D93" s="136"/>
      <c r="E93" s="136"/>
      <c r="F93" s="136"/>
      <c r="G93" s="136"/>
      <c r="H93" s="136"/>
      <c r="I93" s="136"/>
    </row>
    <row r="94" spans="1:9" customFormat="1" ht="13.2" x14ac:dyDescent="0.25">
      <c r="A94" s="137"/>
      <c r="B94" s="138" t="s">
        <v>481</v>
      </c>
      <c r="C94" s="136"/>
      <c r="D94" s="136"/>
      <c r="E94" s="136"/>
      <c r="F94" s="136"/>
      <c r="G94" s="136"/>
      <c r="H94" s="136"/>
      <c r="I94" s="136"/>
    </row>
    <row r="95" spans="1:9" customFormat="1" ht="13.2" x14ac:dyDescent="0.25">
      <c r="A95" s="137"/>
      <c r="B95" s="138" t="s">
        <v>482</v>
      </c>
      <c r="C95" s="136"/>
      <c r="D95" s="136"/>
      <c r="E95" s="136"/>
      <c r="F95" s="136"/>
      <c r="G95" s="136"/>
      <c r="H95" s="136"/>
      <c r="I95" s="136"/>
    </row>
    <row r="96" spans="1:9" customFormat="1" ht="13.2" x14ac:dyDescent="0.25">
      <c r="A96" s="137"/>
      <c r="B96" s="138" t="s">
        <v>483</v>
      </c>
      <c r="C96" s="136"/>
      <c r="D96" s="136"/>
      <c r="E96" s="136"/>
      <c r="F96" s="136"/>
      <c r="G96" s="136"/>
      <c r="H96" s="136"/>
      <c r="I96" s="136"/>
    </row>
    <row r="97" spans="1:11" customFormat="1" ht="13.2" x14ac:dyDescent="0.25">
      <c r="A97" s="137"/>
      <c r="B97" s="138" t="s">
        <v>484</v>
      </c>
      <c r="C97" s="136"/>
      <c r="D97" s="136"/>
      <c r="E97" s="136"/>
      <c r="F97" s="136"/>
      <c r="G97" s="136"/>
      <c r="H97" s="136"/>
      <c r="I97" s="136"/>
    </row>
    <row r="98" spans="1:11" customFormat="1" ht="13.2" x14ac:dyDescent="0.25">
      <c r="A98" s="137"/>
      <c r="B98" s="138" t="s">
        <v>485</v>
      </c>
      <c r="C98" s="136"/>
      <c r="D98" s="136"/>
      <c r="E98" s="136"/>
      <c r="F98" s="136"/>
      <c r="G98" s="136"/>
      <c r="H98" s="136"/>
      <c r="I98" s="136"/>
    </row>
    <row r="99" spans="1:11" x14ac:dyDescent="0.2">
      <c r="B99" s="122"/>
      <c r="C99" s="122"/>
      <c r="D99" s="122"/>
      <c r="E99" s="123"/>
    </row>
    <row r="100" spans="1:11" ht="13.2" customHeight="1" x14ac:dyDescent="0.25">
      <c r="A100" s="1"/>
      <c r="B100" s="158" t="s">
        <v>452</v>
      </c>
      <c r="C100" s="158"/>
      <c r="J100" s="128"/>
      <c r="K100" s="128"/>
    </row>
    <row r="101" spans="1:11" ht="12" customHeight="1" x14ac:dyDescent="0.25">
      <c r="A101" s="138"/>
      <c r="B101" s="158" t="s">
        <v>453</v>
      </c>
      <c r="C101" s="158"/>
      <c r="D101" s="158"/>
      <c r="E101" s="158"/>
      <c r="F101" s="158"/>
      <c r="J101" s="128"/>
      <c r="K101" s="128"/>
    </row>
  </sheetData>
  <mergeCells count="73">
    <mergeCell ref="B68:G68"/>
    <mergeCell ref="B100:C100"/>
    <mergeCell ref="B101:F101"/>
    <mergeCell ref="C61:D61"/>
    <mergeCell ref="B62:B63"/>
    <mergeCell ref="C62:D62"/>
    <mergeCell ref="C63:D63"/>
    <mergeCell ref="C57:D57"/>
    <mergeCell ref="C58:D58"/>
    <mergeCell ref="B59:B60"/>
    <mergeCell ref="C59:D59"/>
    <mergeCell ref="C60:D60"/>
    <mergeCell ref="B54:B55"/>
    <mergeCell ref="C54:D54"/>
    <mergeCell ref="C55:D55"/>
    <mergeCell ref="C56:D56"/>
    <mergeCell ref="B51:B52"/>
    <mergeCell ref="C51:C52"/>
    <mergeCell ref="C53:D53"/>
    <mergeCell ref="B48:B50"/>
    <mergeCell ref="C48:D48"/>
    <mergeCell ref="C49:D49"/>
    <mergeCell ref="C50:D50"/>
    <mergeCell ref="B46:B47"/>
    <mergeCell ref="C46:D46"/>
    <mergeCell ref="C47:D47"/>
    <mergeCell ref="C39:D39"/>
    <mergeCell ref="B40:D40"/>
    <mergeCell ref="B41:D41"/>
    <mergeCell ref="B42:D42"/>
    <mergeCell ref="B43:D43"/>
    <mergeCell ref="B44:B45"/>
    <mergeCell ref="C44:D44"/>
    <mergeCell ref="C45:D45"/>
    <mergeCell ref="C30:D30"/>
    <mergeCell ref="C31:D31"/>
    <mergeCell ref="B32:B35"/>
    <mergeCell ref="C32:C33"/>
    <mergeCell ref="C34:C35"/>
    <mergeCell ref="B36:B38"/>
    <mergeCell ref="C36:D36"/>
    <mergeCell ref="C37:D37"/>
    <mergeCell ref="C38:D38"/>
    <mergeCell ref="B27:B28"/>
    <mergeCell ref="C27:D27"/>
    <mergeCell ref="C28:D28"/>
    <mergeCell ref="C29:D29"/>
    <mergeCell ref="B22:B24"/>
    <mergeCell ref="C22:D22"/>
    <mergeCell ref="C23:D23"/>
    <mergeCell ref="C24:D24"/>
    <mergeCell ref="B25:B26"/>
    <mergeCell ref="C25:D25"/>
    <mergeCell ref="C26:D26"/>
    <mergeCell ref="D15:D16"/>
    <mergeCell ref="B17:B18"/>
    <mergeCell ref="D17:D18"/>
    <mergeCell ref="B19:B21"/>
    <mergeCell ref="C19:D19"/>
    <mergeCell ref="C20:D20"/>
    <mergeCell ref="C21:D21"/>
    <mergeCell ref="B8:B9"/>
    <mergeCell ref="B10:B11"/>
    <mergeCell ref="C10:C11"/>
    <mergeCell ref="B13:B14"/>
    <mergeCell ref="C13:D13"/>
    <mergeCell ref="C14:D14"/>
    <mergeCell ref="B2:J2"/>
    <mergeCell ref="B4:D5"/>
    <mergeCell ref="E4:E5"/>
    <mergeCell ref="G4:H4"/>
    <mergeCell ref="I4:J4"/>
    <mergeCell ref="B6:B7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s2"/>
  <dimension ref="A2:L118"/>
  <sheetViews>
    <sheetView showGridLines="0" topLeftCell="A32" zoomScaleNormal="100" workbookViewId="0">
      <selection activeCell="B77" sqref="B77:B78"/>
    </sheetView>
  </sheetViews>
  <sheetFormatPr defaultColWidth="9.109375" defaultRowHeight="10.199999999999999" x14ac:dyDescent="0.2"/>
  <cols>
    <col min="1" max="1" width="10.5546875" style="8" customWidth="1"/>
    <col min="2" max="2" width="16.44140625" style="1" customWidth="1"/>
    <col min="3" max="3" width="14.5546875" style="1" customWidth="1"/>
    <col min="4" max="4" width="21.109375" style="1" customWidth="1"/>
    <col min="5" max="5" width="9.5546875" style="1" customWidth="1"/>
    <col min="6" max="8" width="8.88671875" style="1" customWidth="1"/>
    <col min="9" max="10" width="10.88671875" style="1" customWidth="1"/>
    <col min="11" max="11" width="9.109375" style="1"/>
    <col min="12" max="12" width="5.44140625" style="35" customWidth="1"/>
    <col min="13" max="16384" width="9.109375" style="1"/>
  </cols>
  <sheetData>
    <row r="2" spans="1:12" ht="25.2" customHeight="1" x14ac:dyDescent="0.25">
      <c r="B2" s="150" t="s">
        <v>488</v>
      </c>
      <c r="C2" s="150"/>
      <c r="D2" s="150"/>
      <c r="E2" s="150"/>
      <c r="F2" s="150"/>
      <c r="G2" s="150"/>
      <c r="H2" s="150"/>
      <c r="I2" s="150"/>
      <c r="J2" s="150"/>
    </row>
    <row r="3" spans="1:12" x14ac:dyDescent="0.2">
      <c r="F3" s="111"/>
      <c r="G3" s="111"/>
    </row>
    <row r="4" spans="1:12" ht="12.75" customHeight="1" x14ac:dyDescent="0.2">
      <c r="B4" s="151" t="s">
        <v>0</v>
      </c>
      <c r="C4" s="151"/>
      <c r="D4" s="151"/>
      <c r="E4" s="151" t="s">
        <v>4</v>
      </c>
      <c r="F4" s="131">
        <v>2023</v>
      </c>
      <c r="G4" s="152">
        <v>2024</v>
      </c>
      <c r="H4" s="153"/>
      <c r="I4" s="151" t="s">
        <v>390</v>
      </c>
      <c r="J4" s="151"/>
    </row>
    <row r="5" spans="1:12" ht="14.4" customHeight="1" x14ac:dyDescent="0.2">
      <c r="B5" s="151"/>
      <c r="C5" s="151"/>
      <c r="D5" s="151"/>
      <c r="E5" s="151"/>
      <c r="F5" s="132" t="s">
        <v>487</v>
      </c>
      <c r="G5" s="132" t="s">
        <v>486</v>
      </c>
      <c r="H5" s="132" t="s">
        <v>487</v>
      </c>
      <c r="I5" s="115" t="s">
        <v>29</v>
      </c>
      <c r="J5" s="115" t="s">
        <v>28</v>
      </c>
    </row>
    <row r="6" spans="1:12" ht="14.25" customHeight="1" x14ac:dyDescent="0.2">
      <c r="A6" s="8" t="str">
        <f>INDEX(Suvestine!$B$3:$B$191,MATCH(L6,Suvestine!$C$3:$C$191,0),1)</f>
        <v xml:space="preserve"> </v>
      </c>
      <c r="B6" s="144" t="s">
        <v>381</v>
      </c>
      <c r="C6" s="149" t="s">
        <v>34</v>
      </c>
      <c r="D6" s="102" t="s">
        <v>334</v>
      </c>
      <c r="E6" s="37" t="s">
        <v>6</v>
      </c>
      <c r="F6" s="38">
        <f>SUMIF(Suvestine!$C$3:$C$191,$L6,Suvestine!$I$3:$I$191)</f>
        <v>1.54</v>
      </c>
      <c r="G6" s="38">
        <f>SUMIF(Suvestine!$C$3:$C$191,$L6,Suvestine!$K$3:$K$191)</f>
        <v>1.49</v>
      </c>
      <c r="H6" s="38">
        <f>SUMIF(Suvestine!$C$3:$C$191,$L6,Suvestine!$M$3:$M$191)</f>
        <v>1.53</v>
      </c>
      <c r="I6" s="39">
        <f>IF(OR(H6=0,H6="-",G6=0,G6="-"),"-",ROUND((H6-G6)*100/G6,2))</f>
        <v>2.68</v>
      </c>
      <c r="J6" s="40">
        <f>IF(F6="n.d.","-",IF(OR(H6=0,H6="-",F6=0,F6="-"),"-",ROUND((H6-F6)*100/F6,2)))</f>
        <v>-0.65</v>
      </c>
      <c r="L6" s="36">
        <v>101</v>
      </c>
    </row>
    <row r="7" spans="1:12" ht="11.25" customHeight="1" x14ac:dyDescent="0.2">
      <c r="A7" s="8" t="str">
        <f>INDEX(Suvestine!$B$3:$B$191,MATCH(L7,Suvestine!$C$3:$C$191,0),1)</f>
        <v>NEGALIMA</v>
      </c>
      <c r="B7" s="147"/>
      <c r="C7" s="145"/>
      <c r="D7" s="16" t="s">
        <v>335</v>
      </c>
      <c r="E7" s="17" t="s">
        <v>6</v>
      </c>
      <c r="F7" s="38">
        <f>SUMIF(Suvestine!$C$3:$C$191,$L7,Suvestine!$I$3:$I$191)</f>
        <v>1.41</v>
      </c>
      <c r="G7" s="38">
        <f>SUMIF(Suvestine!$C$3:$C$191,$L7,Suvestine!$K$3:$K$191)</f>
        <v>1.45</v>
      </c>
      <c r="H7" s="21">
        <f>SUMIF(Suvestine!$C$3:$C$191,$L7,Suvestine!$M$3:$M$191)</f>
        <v>1.38</v>
      </c>
      <c r="I7" s="20">
        <f t="shared" ref="I7:I71" si="0">IF(OR(H7=0,H7="-",G7=0,G7="-"),"-",ROUND((H7-G7)*100/G7,2))</f>
        <v>-4.83</v>
      </c>
      <c r="J7" s="18">
        <f t="shared" ref="J7:J71" si="1">IF(F7="n.d.","-",IF(OR(H7=0,H7="-",F7=0,F7="-"),"-",ROUND((H7-F7)*100/F7,2)))</f>
        <v>-2.13</v>
      </c>
      <c r="L7" s="36">
        <v>102</v>
      </c>
    </row>
    <row r="8" spans="1:12" ht="12.75" customHeight="1" x14ac:dyDescent="0.2">
      <c r="A8" s="8" t="str">
        <f>INDEX(Suvestine!$B$3:$B$191,MATCH(L8,Suvestine!$C$3:$C$191,0),1)</f>
        <v xml:space="preserve"> </v>
      </c>
      <c r="B8" s="147"/>
      <c r="C8" s="145" t="s">
        <v>172</v>
      </c>
      <c r="D8" s="102" t="s">
        <v>334</v>
      </c>
      <c r="E8" s="19" t="s">
        <v>6</v>
      </c>
      <c r="F8" s="38">
        <f>SUMIF(Suvestine!$C$3:$C$191,$L8,Suvestine!$I$3:$I$191)</f>
        <v>1.73</v>
      </c>
      <c r="G8" s="38">
        <f>SUMIF(Suvestine!$C$3:$C$191,$L8,Suvestine!$K$3:$K$191)</f>
        <v>1.66</v>
      </c>
      <c r="H8" s="21">
        <f>SUMIF(Suvestine!$C$3:$C$191,$L8,Suvestine!$M$3:$M$191)</f>
        <v>1.64</v>
      </c>
      <c r="I8" s="20">
        <f t="shared" si="0"/>
        <v>-1.2</v>
      </c>
      <c r="J8" s="18">
        <f t="shared" si="1"/>
        <v>-5.2</v>
      </c>
      <c r="L8" s="36">
        <v>103</v>
      </c>
    </row>
    <row r="9" spans="1:12" ht="14.25" customHeight="1" x14ac:dyDescent="0.2">
      <c r="A9" s="8" t="str">
        <f>INDEX(Suvestine!$B$3:$B$191,MATCH(L9,Suvestine!$C$3:$C$191,0),1)</f>
        <v>NEGALIMA</v>
      </c>
      <c r="B9" s="147"/>
      <c r="C9" s="145"/>
      <c r="D9" s="112" t="s">
        <v>335</v>
      </c>
      <c r="E9" s="19" t="s">
        <v>6</v>
      </c>
      <c r="F9" s="38">
        <f>SUMIF(Suvestine!$C$3:$C$191,$L9,Suvestine!$I$3:$I$191)</f>
        <v>0</v>
      </c>
      <c r="G9" s="38">
        <f>SUMIF(Suvestine!$C$3:$C$191,$L9,Suvestine!$K$3:$K$191)</f>
        <v>0</v>
      </c>
      <c r="H9" s="21">
        <f>SUMIF(Suvestine!$C$3:$C$191,$L9,Suvestine!$M$3:$M$191)</f>
        <v>0</v>
      </c>
      <c r="I9" s="20" t="str">
        <f t="shared" si="0"/>
        <v>-</v>
      </c>
      <c r="J9" s="18" t="str">
        <f t="shared" si="1"/>
        <v>-</v>
      </c>
      <c r="L9" s="36">
        <v>104</v>
      </c>
    </row>
    <row r="10" spans="1:12" ht="12" customHeight="1" x14ac:dyDescent="0.2">
      <c r="A10" s="8" t="str">
        <f>INDEX(Suvestine!$B$3:$B$191,MATCH(L10,Suvestine!$C$3:$C$191,0),1)</f>
        <v xml:space="preserve"> </v>
      </c>
      <c r="B10" s="147" t="s">
        <v>38</v>
      </c>
      <c r="C10" s="112" t="s">
        <v>393</v>
      </c>
      <c r="D10" s="102" t="s">
        <v>334</v>
      </c>
      <c r="E10" s="19" t="s">
        <v>6</v>
      </c>
      <c r="F10" s="38">
        <f>SUMIF(Suvestine!$C$3:$C$191,$L10,Suvestine!$I$3:$I$191)</f>
        <v>1.78</v>
      </c>
      <c r="G10" s="38">
        <f>SUMIF(Suvestine!$C$3:$C$191,$L10,Suvestine!$K$3:$K$191)</f>
        <v>1.87</v>
      </c>
      <c r="H10" s="21">
        <f>SUMIF(Suvestine!$C$3:$C$191,$L10,Suvestine!$M$3:$M$191)</f>
        <v>1.91</v>
      </c>
      <c r="I10" s="20">
        <f t="shared" si="0"/>
        <v>2.14</v>
      </c>
      <c r="J10" s="18">
        <f t="shared" si="1"/>
        <v>7.3</v>
      </c>
      <c r="L10" s="36">
        <v>105</v>
      </c>
    </row>
    <row r="11" spans="1:12" ht="12" customHeight="1" x14ac:dyDescent="0.2">
      <c r="A11" s="8" t="str">
        <f>INDEX(Suvestine!$B$3:$B$191,MATCH(L11,Suvestine!$C$3:$C$191,0),1)</f>
        <v xml:space="preserve"> </v>
      </c>
      <c r="B11" s="147"/>
      <c r="C11" s="112" t="s">
        <v>394</v>
      </c>
      <c r="D11" s="102" t="s">
        <v>334</v>
      </c>
      <c r="E11" s="17" t="s">
        <v>6</v>
      </c>
      <c r="F11" s="38">
        <f>SUMIF(Suvestine!$C$3:$C$191,$L11,Suvestine!$I$3:$I$191)</f>
        <v>1.43</v>
      </c>
      <c r="G11" s="38">
        <f>SUMIF(Suvestine!$C$3:$C$191,$L11,Suvestine!$K$3:$K$191)</f>
        <v>1.5</v>
      </c>
      <c r="H11" s="21">
        <f>SUMIF(Suvestine!$C$3:$C$191,$L11,Suvestine!$M$3:$M$191)</f>
        <v>1.48</v>
      </c>
      <c r="I11" s="20">
        <f t="shared" si="0"/>
        <v>-1.33</v>
      </c>
      <c r="J11" s="18">
        <f t="shared" si="1"/>
        <v>3.5</v>
      </c>
      <c r="L11" s="36">
        <v>106</v>
      </c>
    </row>
    <row r="12" spans="1:12" ht="12" customHeight="1" x14ac:dyDescent="0.2">
      <c r="A12" s="8" t="str">
        <f>INDEX(Suvestine!$B$3:$B$191,MATCH(L12,Suvestine!$C$3:$C$191,0),1)</f>
        <v xml:space="preserve"> </v>
      </c>
      <c r="B12" s="143" t="s">
        <v>39</v>
      </c>
      <c r="C12" s="148" t="s">
        <v>34</v>
      </c>
      <c r="D12" s="102" t="s">
        <v>334</v>
      </c>
      <c r="E12" s="17" t="s">
        <v>2</v>
      </c>
      <c r="F12" s="38">
        <f>SUMIF(Suvestine!$C$3:$C$191,$L12,Suvestine!$I$3:$I$191)</f>
        <v>1.67</v>
      </c>
      <c r="G12" s="38">
        <f>SUMIF(Suvestine!$C$3:$C$191,$L12,Suvestine!$K$3:$K$191)</f>
        <v>1.65</v>
      </c>
      <c r="H12" s="21">
        <f>SUMIF(Suvestine!$C$3:$C$191,$L12,Suvestine!$M$3:$M$191)</f>
        <v>1.63</v>
      </c>
      <c r="I12" s="20">
        <f t="shared" si="0"/>
        <v>-1.21</v>
      </c>
      <c r="J12" s="18">
        <f t="shared" si="1"/>
        <v>-2.4</v>
      </c>
      <c r="L12" s="36">
        <v>107</v>
      </c>
    </row>
    <row r="13" spans="1:12" ht="12" customHeight="1" x14ac:dyDescent="0.2">
      <c r="A13" s="8" t="str">
        <f>INDEX(Suvestine!$B$3:$B$191,MATCH(L13,Suvestine!$C$3:$C$191,0),1)</f>
        <v xml:space="preserve"> </v>
      </c>
      <c r="B13" s="144"/>
      <c r="C13" s="149"/>
      <c r="D13" s="112" t="s">
        <v>335</v>
      </c>
      <c r="E13" s="17" t="s">
        <v>2</v>
      </c>
      <c r="F13" s="38">
        <f>SUMIF(Suvestine!$C$3:$C$191,$L13,Suvestine!$I$3:$I$191)</f>
        <v>1.32</v>
      </c>
      <c r="G13" s="38">
        <f>SUMIF(Suvestine!$C$3:$C$191,$L13,Suvestine!$K$3:$K$191)</f>
        <v>1.5</v>
      </c>
      <c r="H13" s="21">
        <f>SUMIF(Suvestine!$C$3:$C$191,$L13,Suvestine!$M$3:$M$191)</f>
        <v>1.52</v>
      </c>
      <c r="I13" s="20">
        <f t="shared" si="0"/>
        <v>1.33</v>
      </c>
      <c r="J13" s="18">
        <f t="shared" si="1"/>
        <v>15.15</v>
      </c>
      <c r="L13" s="36">
        <v>108</v>
      </c>
    </row>
    <row r="14" spans="1:12" ht="14.25" customHeight="1" x14ac:dyDescent="0.2">
      <c r="A14" s="8" t="str">
        <f>INDEX(Suvestine!$B$3:$B$191,MATCH(L14,Suvestine!$C$3:$C$191,0),1)</f>
        <v xml:space="preserve"> </v>
      </c>
      <c r="B14" s="113" t="s">
        <v>7</v>
      </c>
      <c r="C14" s="112" t="s">
        <v>198</v>
      </c>
      <c r="D14" s="112" t="s">
        <v>336</v>
      </c>
      <c r="E14" s="19" t="s">
        <v>2</v>
      </c>
      <c r="F14" s="38">
        <f>SUMIF(Suvestine!$C$3:$C$191,$L14,Suvestine!$I$3:$I$191)</f>
        <v>6.06</v>
      </c>
      <c r="G14" s="38">
        <f>SUMIF(Suvestine!$C$3:$C$191,$L14,Suvestine!$K$3:$K$191)</f>
        <v>6.41</v>
      </c>
      <c r="H14" s="21">
        <f>SUMIF(Suvestine!$C$3:$C$191,$L14,Suvestine!$M$3:$M$191)</f>
        <v>6.41</v>
      </c>
      <c r="I14" s="20">
        <f t="shared" si="0"/>
        <v>0</v>
      </c>
      <c r="J14" s="18">
        <f t="shared" si="1"/>
        <v>5.78</v>
      </c>
      <c r="L14" s="36">
        <v>111</v>
      </c>
    </row>
    <row r="15" spans="1:12" ht="13.2" customHeight="1" x14ac:dyDescent="0.2">
      <c r="A15" s="8" t="str">
        <f>INDEX(Suvestine!$B$3:$B$191,MATCH(L15,Suvestine!$C$3:$C$191,0),1)</f>
        <v xml:space="preserve"> </v>
      </c>
      <c r="B15" s="143" t="s">
        <v>12</v>
      </c>
      <c r="C15" s="145" t="s">
        <v>41</v>
      </c>
      <c r="D15" s="145"/>
      <c r="E15" s="19" t="s">
        <v>2</v>
      </c>
      <c r="F15" s="38">
        <f>SUMIF(Suvestine!$C$3:$C$191,$L15,Suvestine!$I$3:$I$191)</f>
        <v>12.99</v>
      </c>
      <c r="G15" s="38">
        <f>SUMIF(Suvestine!$C$3:$C$191,$L15,Suvestine!$K$3:$K$191)</f>
        <v>11.82</v>
      </c>
      <c r="H15" s="21">
        <f>SUMIF(Suvestine!$C$3:$C$191,$L15,Suvestine!$M$3:$M$191)</f>
        <v>12.27</v>
      </c>
      <c r="I15" s="20">
        <f t="shared" si="0"/>
        <v>3.81</v>
      </c>
      <c r="J15" s="18">
        <f t="shared" si="1"/>
        <v>-5.54</v>
      </c>
      <c r="L15" s="36">
        <v>112</v>
      </c>
    </row>
    <row r="16" spans="1:12" ht="12" customHeight="1" x14ac:dyDescent="0.2">
      <c r="A16" s="8" t="str">
        <f>INDEX(Suvestine!$B$3:$B$191,MATCH(L16,Suvestine!$C$3:$C$191,0),1)</f>
        <v xml:space="preserve"> </v>
      </c>
      <c r="B16" s="144"/>
      <c r="C16" s="146" t="s">
        <v>392</v>
      </c>
      <c r="D16" s="147"/>
      <c r="E16" s="19" t="s">
        <v>2</v>
      </c>
      <c r="F16" s="38">
        <f>SUMIF(Suvestine!$C$3:$C$191,$L16,Suvestine!$I$3:$I$191)</f>
        <v>8.2200000000000006</v>
      </c>
      <c r="G16" s="38">
        <f>SUMIF(Suvestine!$C$3:$C$191,$L16,Suvestine!$K$3:$K$191)</f>
        <v>8.32</v>
      </c>
      <c r="H16" s="21">
        <f>SUMIF(Suvestine!$C$3:$C$191,$L16,Suvestine!$M$3:$M$191)</f>
        <v>8.58</v>
      </c>
      <c r="I16" s="20">
        <f t="shared" si="0"/>
        <v>3.13</v>
      </c>
      <c r="J16" s="18">
        <f t="shared" si="1"/>
        <v>4.38</v>
      </c>
      <c r="L16" s="36">
        <v>113</v>
      </c>
    </row>
    <row r="17" spans="1:12" ht="12" customHeight="1" x14ac:dyDescent="0.2">
      <c r="A17" s="8" t="str">
        <f>INDEX(Suvestine!$B$3:$B$191,MATCH(L17,Suvestine!$C$3:$C$191,0),1)</f>
        <v xml:space="preserve"> </v>
      </c>
      <c r="B17" s="113" t="s">
        <v>1</v>
      </c>
      <c r="C17" s="121" t="s">
        <v>199</v>
      </c>
      <c r="D17" s="148" t="s">
        <v>367</v>
      </c>
      <c r="E17" s="19" t="s">
        <v>2</v>
      </c>
      <c r="F17" s="38">
        <f>SUMIF(Suvestine!$C$3:$C$191,$L17,Suvestine!$I$3:$I$191)</f>
        <v>12.62</v>
      </c>
      <c r="G17" s="38">
        <f>SUMIF(Suvestine!$C$3:$C$191,$L17,Suvestine!$K$3:$K$191)</f>
        <v>13.18</v>
      </c>
      <c r="H17" s="21">
        <f>SUMIF(Suvestine!$C$3:$C$191,$L17,Suvestine!$M$3:$M$191)</f>
        <v>13.81</v>
      </c>
      <c r="I17" s="20">
        <f t="shared" si="0"/>
        <v>4.78</v>
      </c>
      <c r="J17" s="18">
        <f t="shared" si="1"/>
        <v>9.43</v>
      </c>
      <c r="L17" s="36">
        <v>114</v>
      </c>
    </row>
    <row r="18" spans="1:12" ht="36.75" customHeight="1" x14ac:dyDescent="0.2">
      <c r="A18" s="8" t="str">
        <f>INDEX(Suvestine!$B$3:$B$191,MATCH(L18,Suvestine!$C$3:$C$191,0),1)</f>
        <v xml:space="preserve"> </v>
      </c>
      <c r="B18" s="113" t="s">
        <v>337</v>
      </c>
      <c r="C18" s="121" t="s">
        <v>372</v>
      </c>
      <c r="D18" s="149"/>
      <c r="E18" s="19" t="s">
        <v>2</v>
      </c>
      <c r="F18" s="38">
        <f>SUMIF(Suvestine!$C$3:$C$191,$L18,Suvestine!$I$3:$I$191)</f>
        <v>11.43</v>
      </c>
      <c r="G18" s="38">
        <f>SUMIF(Suvestine!$C$3:$C$191,$L18,Suvestine!$K$3:$K$191)</f>
        <v>11.65</v>
      </c>
      <c r="H18" s="21">
        <f>SUMIF(Suvestine!$C$3:$C$191,$L18,Suvestine!$M$3:$M$191)</f>
        <v>11.36</v>
      </c>
      <c r="I18" s="20">
        <f t="shared" si="0"/>
        <v>-2.4900000000000002</v>
      </c>
      <c r="J18" s="18">
        <f t="shared" si="1"/>
        <v>-0.61</v>
      </c>
      <c r="L18" s="36">
        <v>115</v>
      </c>
    </row>
    <row r="19" spans="1:12" ht="12" customHeight="1" x14ac:dyDescent="0.2">
      <c r="A19" s="8" t="str">
        <f>INDEX(Suvestine!$B$3:$B$191,MATCH(L19,Suvestine!$C$3:$C$191,0),1)</f>
        <v xml:space="preserve"> </v>
      </c>
      <c r="B19" s="147" t="s">
        <v>3</v>
      </c>
      <c r="C19" s="112" t="s">
        <v>45</v>
      </c>
      <c r="D19" s="148" t="s">
        <v>171</v>
      </c>
      <c r="E19" s="17" t="s">
        <v>2</v>
      </c>
      <c r="F19" s="38">
        <f>SUMIF(Suvestine!$C$3:$C$191,$L19,Suvestine!$I$3:$I$191)</f>
        <v>6.39</v>
      </c>
      <c r="G19" s="38">
        <f>SUMIF(Suvestine!$C$3:$C$191,$L19,Suvestine!$K$3:$K$191)</f>
        <v>6.7</v>
      </c>
      <c r="H19" s="21">
        <f>SUMIF(Suvestine!$C$3:$C$191,$L19,Suvestine!$M$3:$M$191)</f>
        <v>6.92</v>
      </c>
      <c r="I19" s="20">
        <f t="shared" si="0"/>
        <v>3.28</v>
      </c>
      <c r="J19" s="18">
        <f t="shared" si="1"/>
        <v>8.2899999999999991</v>
      </c>
      <c r="L19" s="36">
        <v>118</v>
      </c>
    </row>
    <row r="20" spans="1:12" ht="12" customHeight="1" x14ac:dyDescent="0.2">
      <c r="A20" s="8" t="str">
        <f>INDEX(Suvestine!$B$3:$B$191,MATCH(L20,Suvestine!$C$3:$C$191,0),1)</f>
        <v xml:space="preserve"> </v>
      </c>
      <c r="B20" s="147"/>
      <c r="C20" s="112" t="s">
        <v>47</v>
      </c>
      <c r="D20" s="149"/>
      <c r="E20" s="17" t="s">
        <v>2</v>
      </c>
      <c r="F20" s="38">
        <f>SUMIF(Suvestine!$C$3:$C$191,$L20,Suvestine!$I$3:$I$191)</f>
        <v>5.63</v>
      </c>
      <c r="G20" s="38">
        <f>SUMIF(Suvestine!$C$3:$C$191,$L20,Suvestine!$K$3:$K$191)</f>
        <v>5.58</v>
      </c>
      <c r="H20" s="21">
        <f>SUMIF(Suvestine!$C$3:$C$191,$L20,Suvestine!$M$3:$M$191)</f>
        <v>5.53</v>
      </c>
      <c r="I20" s="20">
        <f t="shared" si="0"/>
        <v>-0.9</v>
      </c>
      <c r="J20" s="18">
        <f t="shared" si="1"/>
        <v>-1.78</v>
      </c>
      <c r="L20" s="36">
        <v>119</v>
      </c>
    </row>
    <row r="21" spans="1:12" ht="12" customHeight="1" x14ac:dyDescent="0.2">
      <c r="A21" s="8" t="str">
        <f>INDEX(Suvestine!$B$3:$B$191,MATCH(L21,Suvestine!$C$3:$C$191,0),1)</f>
        <v xml:space="preserve"> </v>
      </c>
      <c r="B21" s="147" t="s">
        <v>48</v>
      </c>
      <c r="C21" s="154" t="s">
        <v>161</v>
      </c>
      <c r="D21" s="145"/>
      <c r="E21" s="17" t="s">
        <v>2</v>
      </c>
      <c r="F21" s="38">
        <f>SUMIF(Suvestine!$C$3:$C$191,$L21,Suvestine!$I$3:$I$191)</f>
        <v>12</v>
      </c>
      <c r="G21" s="38">
        <f>SUMIF(Suvestine!$C$3:$C$191,$L21,Suvestine!$K$3:$K$191)</f>
        <v>11.78</v>
      </c>
      <c r="H21" s="21">
        <f>SUMIF(Suvestine!$C$3:$C$191,$L21,Suvestine!$M$3:$M$191)</f>
        <v>11.91</v>
      </c>
      <c r="I21" s="20">
        <f t="shared" si="0"/>
        <v>1.1000000000000001</v>
      </c>
      <c r="J21" s="18">
        <f t="shared" si="1"/>
        <v>-0.75</v>
      </c>
      <c r="L21" s="36">
        <v>120</v>
      </c>
    </row>
    <row r="22" spans="1:12" ht="12" customHeight="1" x14ac:dyDescent="0.2">
      <c r="A22" s="8" t="str">
        <f>INDEX(Suvestine!$B$3:$B$191,MATCH(L22,Suvestine!$C$3:$C$191,0),1)</f>
        <v xml:space="preserve"> </v>
      </c>
      <c r="B22" s="147"/>
      <c r="C22" s="145" t="s">
        <v>50</v>
      </c>
      <c r="D22" s="145"/>
      <c r="E22" s="17" t="s">
        <v>2</v>
      </c>
      <c r="F22" s="38">
        <f>SUMIF(Suvestine!$C$3:$C$191,$L22,Suvestine!$I$3:$I$191)</f>
        <v>21.43</v>
      </c>
      <c r="G22" s="38">
        <f>SUMIF(Suvestine!$C$3:$C$191,$L22,Suvestine!$K$3:$K$191)</f>
        <v>22.12</v>
      </c>
      <c r="H22" s="21">
        <f>SUMIF(Suvestine!$C$3:$C$191,$L22,Suvestine!$M$3:$M$191)</f>
        <v>22.26</v>
      </c>
      <c r="I22" s="20">
        <f t="shared" si="0"/>
        <v>0.63</v>
      </c>
      <c r="J22" s="18">
        <f t="shared" si="1"/>
        <v>3.87</v>
      </c>
      <c r="L22" s="36">
        <v>121</v>
      </c>
    </row>
    <row r="23" spans="1:12" ht="12" customHeight="1" x14ac:dyDescent="0.2">
      <c r="A23" s="8" t="str">
        <f>INDEX(Suvestine!$B$3:$B$191,MATCH(L23,Suvestine!$C$3:$C$191,0),1)</f>
        <v xml:space="preserve"> </v>
      </c>
      <c r="B23" s="147"/>
      <c r="C23" s="154" t="s">
        <v>162</v>
      </c>
      <c r="D23" s="145"/>
      <c r="E23" s="17" t="s">
        <v>2</v>
      </c>
      <c r="F23" s="38">
        <f>SUMIF(Suvestine!$C$3:$C$191,$L23,Suvestine!$I$3:$I$191)</f>
        <v>12.39</v>
      </c>
      <c r="G23" s="38">
        <f>SUMIF(Suvestine!$C$3:$C$191,$L23,Suvestine!$K$3:$K$191)</f>
        <v>12.25</v>
      </c>
      <c r="H23" s="21">
        <f>SUMIF(Suvestine!$C$3:$C$191,$L23,Suvestine!$M$3:$M$191)</f>
        <v>12.23</v>
      </c>
      <c r="I23" s="20">
        <f t="shared" si="0"/>
        <v>-0.16</v>
      </c>
      <c r="J23" s="18">
        <f t="shared" si="1"/>
        <v>-1.29</v>
      </c>
      <c r="L23" s="36">
        <v>122</v>
      </c>
    </row>
    <row r="24" spans="1:12" ht="12" customHeight="1" x14ac:dyDescent="0.2">
      <c r="A24" s="8" t="str">
        <f>INDEX(Suvestine!$B$3:$B$191,MATCH(L24,Suvestine!$C$3:$C$191,0),1)</f>
        <v>NEGALIMA</v>
      </c>
      <c r="B24" s="143" t="s">
        <v>9</v>
      </c>
      <c r="C24" s="145" t="s">
        <v>167</v>
      </c>
      <c r="D24" s="145"/>
      <c r="E24" s="17" t="s">
        <v>2</v>
      </c>
      <c r="F24" s="38">
        <f>SUMIF(Suvestine!$C$3:$C$191,$L24,Suvestine!$I$3:$I$191)</f>
        <v>5.15</v>
      </c>
      <c r="G24" s="38">
        <f>SUMIF(Suvestine!$C$3:$C$191,$L24,Suvestine!$K$3:$K$191)</f>
        <v>0</v>
      </c>
      <c r="H24" s="21">
        <f>SUMIF(Suvestine!$C$3:$C$191,$L24,Suvestine!$M$3:$M$191)</f>
        <v>0</v>
      </c>
      <c r="I24" s="20" t="str">
        <f t="shared" si="0"/>
        <v>-</v>
      </c>
      <c r="J24" s="18" t="str">
        <f t="shared" si="1"/>
        <v>-</v>
      </c>
      <c r="L24" s="36">
        <v>200</v>
      </c>
    </row>
    <row r="25" spans="1:12" ht="12" customHeight="1" x14ac:dyDescent="0.2">
      <c r="A25" s="8" t="str">
        <f>INDEX(Suvestine!$B$3:$B$191,MATCH(L25,Suvestine!$C$3:$C$191,0),1)</f>
        <v xml:space="preserve"> </v>
      </c>
      <c r="B25" s="155"/>
      <c r="C25" s="145" t="s">
        <v>10</v>
      </c>
      <c r="D25" s="145"/>
      <c r="E25" s="17" t="s">
        <v>2</v>
      </c>
      <c r="F25" s="38">
        <f>SUMIF(Suvestine!$C$3:$C$191,$L25,Suvestine!$I$3:$I$191)</f>
        <v>5.58</v>
      </c>
      <c r="G25" s="38">
        <f>SUMIF(Suvestine!$C$3:$C$191,$L25,Suvestine!$K$3:$K$191)</f>
        <v>5.49</v>
      </c>
      <c r="H25" s="21">
        <f>SUMIF(Suvestine!$C$3:$C$191,$L25,Suvestine!$M$3:$M$191)</f>
        <v>5.92</v>
      </c>
      <c r="I25" s="20">
        <f t="shared" si="0"/>
        <v>7.83</v>
      </c>
      <c r="J25" s="18">
        <f t="shared" si="1"/>
        <v>6.09</v>
      </c>
      <c r="L25" s="36">
        <v>201</v>
      </c>
    </row>
    <row r="26" spans="1:12" ht="12" customHeight="1" x14ac:dyDescent="0.2">
      <c r="A26" s="8" t="str">
        <f>INDEX(Suvestine!$B$3:$B$191,MATCH(L26,Suvestine!$C$3:$C$191,0),1)</f>
        <v xml:space="preserve"> </v>
      </c>
      <c r="B26" s="155"/>
      <c r="C26" s="145" t="s">
        <v>11</v>
      </c>
      <c r="D26" s="145"/>
      <c r="E26" s="17" t="s">
        <v>2</v>
      </c>
      <c r="F26" s="38">
        <f>Suvestine!I23</f>
        <v>5.74</v>
      </c>
      <c r="G26" s="38">
        <f>Suvestine!K23</f>
        <v>5.64</v>
      </c>
      <c r="H26" s="21">
        <f>Suvestine!M23</f>
        <v>5.72</v>
      </c>
      <c r="I26" s="20">
        <f t="shared" si="0"/>
        <v>1.42</v>
      </c>
      <c r="J26" s="18">
        <f t="shared" si="1"/>
        <v>-0.35</v>
      </c>
      <c r="L26" s="36">
        <v>202</v>
      </c>
    </row>
    <row r="27" spans="1:12" ht="16.5" customHeight="1" x14ac:dyDescent="0.2">
      <c r="B27" s="144"/>
      <c r="C27" s="146" t="s">
        <v>412</v>
      </c>
      <c r="D27" s="147"/>
      <c r="E27" s="17" t="s">
        <v>2</v>
      </c>
      <c r="F27" s="38">
        <f>Suvestine!I24</f>
        <v>5.1100000000000003</v>
      </c>
      <c r="G27" s="38">
        <f>Suvestine!K24</f>
        <v>5.22</v>
      </c>
      <c r="H27" s="21">
        <f>Suvestine!M24</f>
        <v>5.1100000000000003</v>
      </c>
      <c r="I27" s="20">
        <f t="shared" si="0"/>
        <v>-2.11</v>
      </c>
      <c r="J27" s="18">
        <f t="shared" si="1"/>
        <v>0</v>
      </c>
      <c r="L27" s="127"/>
    </row>
    <row r="28" spans="1:12" ht="12" customHeight="1" x14ac:dyDescent="0.2">
      <c r="A28" s="8" t="str">
        <f>INDEX(Suvestine!$B$3:$B$191,MATCH(L28,Suvestine!$C$3:$C$191,0),1)</f>
        <v xml:space="preserve"> </v>
      </c>
      <c r="B28" s="147" t="s">
        <v>22</v>
      </c>
      <c r="C28" s="145" t="s">
        <v>52</v>
      </c>
      <c r="D28" s="145"/>
      <c r="E28" s="17" t="s">
        <v>2</v>
      </c>
      <c r="F28" s="38">
        <f>SUMIF(Suvestine!$C$3:$C$191,$L28,Suvestine!$I$3:$I$191)</f>
        <v>3.29</v>
      </c>
      <c r="G28" s="38">
        <f>SUMIF(Suvestine!$C$3:$C$191,$L28,Suvestine!$K$3:$K$191)</f>
        <v>3.4</v>
      </c>
      <c r="H28" s="21">
        <f>SUMIF(Suvestine!$C$3:$C$191,$L28,Suvestine!$M$3:$M$191)</f>
        <v>3.44</v>
      </c>
      <c r="I28" s="20">
        <f t="shared" si="0"/>
        <v>1.18</v>
      </c>
      <c r="J28" s="18">
        <f t="shared" si="1"/>
        <v>4.5599999999999996</v>
      </c>
      <c r="L28" s="36">
        <v>301</v>
      </c>
    </row>
    <row r="29" spans="1:12" ht="12" customHeight="1" x14ac:dyDescent="0.2">
      <c r="A29" s="8" t="str">
        <f>INDEX(Suvestine!$B$3:$B$191,MATCH(L29,Suvestine!$C$3:$C$191,0),1)</f>
        <v xml:space="preserve"> </v>
      </c>
      <c r="B29" s="147"/>
      <c r="C29" s="145" t="s">
        <v>53</v>
      </c>
      <c r="D29" s="145"/>
      <c r="E29" s="17" t="s">
        <v>2</v>
      </c>
      <c r="F29" s="38">
        <f>SUMIF(Suvestine!$C$3:$C$191,$L29,Suvestine!$I$3:$I$191)</f>
        <v>3.88</v>
      </c>
      <c r="G29" s="38">
        <f>SUMIF(Suvestine!$C$3:$C$191,$L29,Suvestine!$K$3:$K$191)</f>
        <v>3.96</v>
      </c>
      <c r="H29" s="21">
        <f>SUMIF(Suvestine!$C$3:$C$191,$L29,Suvestine!$M$3:$M$191)</f>
        <v>4.0199999999999996</v>
      </c>
      <c r="I29" s="20">
        <f t="shared" si="0"/>
        <v>1.52</v>
      </c>
      <c r="J29" s="18">
        <f t="shared" si="1"/>
        <v>3.61</v>
      </c>
      <c r="L29" s="36">
        <v>302</v>
      </c>
    </row>
    <row r="30" spans="1:12" ht="12" customHeight="1" x14ac:dyDescent="0.2">
      <c r="A30" s="8" t="str">
        <f>INDEX(Suvestine!$B$3:$B$191,MATCH(L30,Suvestine!$C$3:$C$191,0),1)</f>
        <v xml:space="preserve"> </v>
      </c>
      <c r="B30" s="147" t="s">
        <v>389</v>
      </c>
      <c r="C30" s="145" t="s">
        <v>55</v>
      </c>
      <c r="D30" s="145"/>
      <c r="E30" s="17" t="s">
        <v>102</v>
      </c>
      <c r="F30" s="38">
        <f>SUMIF(Suvestine!$C$3:$C$191,$L30,Suvestine!$I$3:$I$191)</f>
        <v>2.08</v>
      </c>
      <c r="G30" s="38">
        <f>SUMIF(Suvestine!$C$3:$C$191,$L30,Suvestine!$K$3:$K$191)</f>
        <v>1.93</v>
      </c>
      <c r="H30" s="21">
        <f>SUMIF(Suvestine!$C$3:$C$191,$L30,Suvestine!$M$3:$M$191)</f>
        <v>1.83</v>
      </c>
      <c r="I30" s="20">
        <f t="shared" si="0"/>
        <v>-5.18</v>
      </c>
      <c r="J30" s="18">
        <f t="shared" si="1"/>
        <v>-12.02</v>
      </c>
      <c r="L30" s="36">
        <v>303</v>
      </c>
    </row>
    <row r="31" spans="1:12" ht="12" customHeight="1" x14ac:dyDescent="0.2">
      <c r="A31" s="8" t="str">
        <f>INDEX(Suvestine!$B$3:$B$191,MATCH(L31,Suvestine!$C$3:$C$191,0),1)</f>
        <v xml:space="preserve"> </v>
      </c>
      <c r="B31" s="147"/>
      <c r="C31" s="145" t="s">
        <v>56</v>
      </c>
      <c r="D31" s="145"/>
      <c r="E31" s="17" t="s">
        <v>102</v>
      </c>
      <c r="F31" s="38">
        <f>SUMIF(Suvestine!$C$3:$C$191,$L31,Suvestine!$I$3:$I$191)</f>
        <v>2</v>
      </c>
      <c r="G31" s="38">
        <f>SUMIF(Suvestine!$C$3:$C$191,$L31,Suvestine!$K$3:$K$191)</f>
        <v>1.78</v>
      </c>
      <c r="H31" s="21">
        <f>SUMIF(Suvestine!$C$3:$C$191,$L31,Suvestine!$M$3:$M$191)</f>
        <v>1.8</v>
      </c>
      <c r="I31" s="20">
        <f t="shared" si="0"/>
        <v>1.1200000000000001</v>
      </c>
      <c r="J31" s="18">
        <f t="shared" si="1"/>
        <v>-10</v>
      </c>
      <c r="L31" s="36">
        <v>304</v>
      </c>
    </row>
    <row r="32" spans="1:12" ht="12" customHeight="1" x14ac:dyDescent="0.2">
      <c r="A32" s="8" t="str">
        <f>INDEX(Suvestine!$B$3:$B$191,MATCH(L32,Suvestine!$C$3:$C$191,0),1)</f>
        <v xml:space="preserve"> </v>
      </c>
      <c r="B32" s="147" t="s">
        <v>338</v>
      </c>
      <c r="C32" s="145" t="s">
        <v>339</v>
      </c>
      <c r="D32" s="145"/>
      <c r="E32" s="17" t="s">
        <v>2</v>
      </c>
      <c r="F32" s="38">
        <f>SUMIF(Suvestine!$C$3:$C$191,$L32,Suvestine!$I$3:$I$191)</f>
        <v>4.5199999999999996</v>
      </c>
      <c r="G32" s="38">
        <f>SUMIF(Suvestine!$C$3:$C$191,$L32,Suvestine!$K$3:$K$191)</f>
        <v>4.8099999999999996</v>
      </c>
      <c r="H32" s="21">
        <f>SUMIF(Suvestine!$C$3:$C$191,$L32,Suvestine!$M$3:$M$191)</f>
        <v>4.6900000000000004</v>
      </c>
      <c r="I32" s="20">
        <f t="shared" si="0"/>
        <v>-2.4900000000000002</v>
      </c>
      <c r="J32" s="18">
        <f t="shared" si="1"/>
        <v>3.76</v>
      </c>
      <c r="L32" s="36">
        <v>401</v>
      </c>
    </row>
    <row r="33" spans="1:12" ht="12" customHeight="1" x14ac:dyDescent="0.2">
      <c r="A33" s="8" t="str">
        <f>INDEX(Suvestine!$B$3:$B$191,MATCH(L33,Suvestine!$C$3:$C$191,0),1)</f>
        <v>NEGALIMA</v>
      </c>
      <c r="B33" s="147"/>
      <c r="C33" s="145" t="s">
        <v>340</v>
      </c>
      <c r="D33" s="145"/>
      <c r="E33" s="17" t="s">
        <v>2</v>
      </c>
      <c r="F33" s="38">
        <f>SUMIF(Suvestine!$C$3:$C$191,$L33,Suvestine!$I$3:$I$191)</f>
        <v>5.74</v>
      </c>
      <c r="G33" s="38">
        <f>SUMIF(Suvestine!$C$3:$C$191,$L33,Suvestine!$K$3:$K$191)</f>
        <v>0</v>
      </c>
      <c r="H33" s="21">
        <f>SUMIF(Suvestine!$C$3:$C$191,$L33,Suvestine!$M$3:$M$191)</f>
        <v>0</v>
      </c>
      <c r="I33" s="20" t="str">
        <f t="shared" si="0"/>
        <v>-</v>
      </c>
      <c r="J33" s="18" t="str">
        <f t="shared" si="1"/>
        <v>-</v>
      </c>
      <c r="L33" s="36">
        <v>402</v>
      </c>
    </row>
    <row r="34" spans="1:12" ht="12" customHeight="1" x14ac:dyDescent="0.2">
      <c r="A34" s="8" t="str">
        <f>INDEX(Suvestine!$B$3:$B$191,MATCH(L34,Suvestine!$C$3:$C$191,0),1)</f>
        <v xml:space="preserve"> </v>
      </c>
      <c r="B34" s="113" t="s">
        <v>341</v>
      </c>
      <c r="C34" s="146" t="s">
        <v>342</v>
      </c>
      <c r="D34" s="147"/>
      <c r="E34" s="17" t="s">
        <v>2</v>
      </c>
      <c r="F34" s="38">
        <f>SUMIF(Suvestine!$C$3:$C$191,$L34,Suvestine!$I$3:$I$191)</f>
        <v>5.88</v>
      </c>
      <c r="G34" s="38">
        <f>SUMIF(Suvestine!$C$3:$C$191,$L34,Suvestine!$K$3:$K$191)</f>
        <v>6.01</v>
      </c>
      <c r="H34" s="21">
        <f>SUMIF(Suvestine!$C$3:$C$191,$L34,Suvestine!$M$3:$M$191)</f>
        <v>6.45</v>
      </c>
      <c r="I34" s="20">
        <f t="shared" si="0"/>
        <v>7.32</v>
      </c>
      <c r="J34" s="18">
        <f t="shared" si="1"/>
        <v>9.69</v>
      </c>
      <c r="L34" s="36">
        <v>403</v>
      </c>
    </row>
    <row r="35" spans="1:12" ht="12" customHeight="1" x14ac:dyDescent="0.2">
      <c r="A35" s="8" t="str">
        <f>INDEX(Suvestine!$B$3:$B$191,MATCH(L35,Suvestine!$C$3:$C$191,0),1)</f>
        <v xml:space="preserve"> </v>
      </c>
      <c r="B35" s="113" t="s">
        <v>24</v>
      </c>
      <c r="C35" s="146" t="s">
        <v>343</v>
      </c>
      <c r="D35" s="147"/>
      <c r="E35" s="17" t="s">
        <v>2</v>
      </c>
      <c r="F35" s="38">
        <f>SUMIF(Suvestine!$C$3:$C$191,$L35,Suvestine!$I$3:$I$191)</f>
        <v>11.11</v>
      </c>
      <c r="G35" s="38">
        <f>SUMIF(Suvestine!$C$3:$C$191,$L35,Suvestine!$K$3:$K$191)</f>
        <v>8.17</v>
      </c>
      <c r="H35" s="21">
        <f>SUMIF(Suvestine!$C$3:$C$191,$L35,Suvestine!$M$3:$M$191)</f>
        <v>7.63</v>
      </c>
      <c r="I35" s="20">
        <f t="shared" si="0"/>
        <v>-6.61</v>
      </c>
      <c r="J35" s="18">
        <f t="shared" si="1"/>
        <v>-31.32</v>
      </c>
      <c r="L35" s="36">
        <v>404</v>
      </c>
    </row>
    <row r="36" spans="1:12" ht="12" customHeight="1" x14ac:dyDescent="0.2">
      <c r="A36" s="8" t="str">
        <f>INDEX(Suvestine!$B$3:$B$191,MATCH(L36,Suvestine!$C$3:$C$191,0),1)</f>
        <v xml:space="preserve"> </v>
      </c>
      <c r="B36" s="147" t="s">
        <v>62</v>
      </c>
      <c r="C36" s="145" t="s">
        <v>386</v>
      </c>
      <c r="D36" s="16" t="s">
        <v>446</v>
      </c>
      <c r="E36" s="17" t="s">
        <v>2</v>
      </c>
      <c r="F36" s="38">
        <f>SUMIF(Suvestine!$C$3:$C$191,$L36,Suvestine!$I$3:$I$191)</f>
        <v>1.61</v>
      </c>
      <c r="G36" s="38">
        <f>SUMIF(Suvestine!$C$3:$C$191,$L36,Suvestine!$K$3:$K$191)</f>
        <v>1.44</v>
      </c>
      <c r="H36" s="21">
        <f>SUMIF(Suvestine!$C$3:$C$191,$L36,Suvestine!$M$3:$M$191)</f>
        <v>1.51</v>
      </c>
      <c r="I36" s="20">
        <f t="shared" si="0"/>
        <v>4.8600000000000003</v>
      </c>
      <c r="J36" s="18">
        <f t="shared" si="1"/>
        <v>-6.21</v>
      </c>
      <c r="L36" s="36">
        <v>501</v>
      </c>
    </row>
    <row r="37" spans="1:12" ht="12" customHeight="1" x14ac:dyDescent="0.2">
      <c r="A37" s="8" t="str">
        <f>INDEX(Suvestine!$B$3:$B$191,MATCH(L37,Suvestine!$C$3:$C$191,0),1)</f>
        <v xml:space="preserve"> </v>
      </c>
      <c r="B37" s="147"/>
      <c r="C37" s="145"/>
      <c r="D37" s="16" t="s">
        <v>447</v>
      </c>
      <c r="E37" s="17" t="s">
        <v>2</v>
      </c>
      <c r="F37" s="38">
        <f>SUMIF(Suvestine!$C$3:$C$191,$L37,Suvestine!$I$3:$I$191)</f>
        <v>1.44</v>
      </c>
      <c r="G37" s="38">
        <f>SUMIF(Suvestine!$C$3:$C$191,$L37,Suvestine!$K$3:$K$191)</f>
        <v>1.26</v>
      </c>
      <c r="H37" s="21">
        <f>SUMIF(Suvestine!$C$3:$C$191,$L37,Suvestine!$M$3:$M$191)</f>
        <v>1.29</v>
      </c>
      <c r="I37" s="20">
        <f t="shared" si="0"/>
        <v>2.38</v>
      </c>
      <c r="J37" s="18">
        <f t="shared" si="1"/>
        <v>-10.42</v>
      </c>
      <c r="L37" s="36">
        <v>502</v>
      </c>
    </row>
    <row r="38" spans="1:12" ht="12" customHeight="1" x14ac:dyDescent="0.2">
      <c r="A38" s="8" t="str">
        <f>INDEX(Suvestine!$B$3:$B$191,MATCH(L38,Suvestine!$C$3:$C$191,0),1)</f>
        <v xml:space="preserve"> </v>
      </c>
      <c r="B38" s="147"/>
      <c r="C38" s="145" t="s">
        <v>373</v>
      </c>
      <c r="D38" s="16" t="s">
        <v>446</v>
      </c>
      <c r="E38" s="17" t="s">
        <v>2</v>
      </c>
      <c r="F38" s="38">
        <f>SUMIF(Suvestine!$C$3:$C$191,$L38,Suvestine!$I$3:$I$191)</f>
        <v>1.36</v>
      </c>
      <c r="G38" s="38">
        <f>SUMIF(Suvestine!$C$3:$C$191,$L38,Suvestine!$K$3:$K$191)</f>
        <v>1.3</v>
      </c>
      <c r="H38" s="21">
        <f>SUMIF(Suvestine!$C$3:$C$191,$L38,Suvestine!$M$3:$M$191)</f>
        <v>1.26</v>
      </c>
      <c r="I38" s="20">
        <f t="shared" si="0"/>
        <v>-3.08</v>
      </c>
      <c r="J38" s="18">
        <f t="shared" si="1"/>
        <v>-7.35</v>
      </c>
      <c r="L38" s="36">
        <v>503</v>
      </c>
    </row>
    <row r="39" spans="1:12" ht="12" customHeight="1" x14ac:dyDescent="0.2">
      <c r="A39" s="8" t="str">
        <f>INDEX(Suvestine!$B$3:$B$191,MATCH(L39,Suvestine!$C$3:$C$191,0),1)</f>
        <v xml:space="preserve"> </v>
      </c>
      <c r="B39" s="147"/>
      <c r="C39" s="145"/>
      <c r="D39" s="112" t="s">
        <v>447</v>
      </c>
      <c r="E39" s="17" t="s">
        <v>2</v>
      </c>
      <c r="F39" s="38">
        <f>SUMIF(Suvestine!$C$3:$C$191,$L39,Suvestine!$I$3:$I$191)</f>
        <v>1.05</v>
      </c>
      <c r="G39" s="38">
        <f>SUMIF(Suvestine!$C$3:$C$191,$L39,Suvestine!$K$3:$K$191)</f>
        <v>0.99</v>
      </c>
      <c r="H39" s="21">
        <f>SUMIF(Suvestine!$C$3:$C$191,$L39,Suvestine!$M$3:$M$191)</f>
        <v>1</v>
      </c>
      <c r="I39" s="20">
        <f t="shared" si="0"/>
        <v>1.01</v>
      </c>
      <c r="J39" s="18">
        <f t="shared" si="1"/>
        <v>-4.76</v>
      </c>
      <c r="L39" s="36">
        <v>504</v>
      </c>
    </row>
    <row r="40" spans="1:12" ht="12" customHeight="1" x14ac:dyDescent="0.2">
      <c r="A40" s="8" t="str">
        <f>INDEX(Suvestine!$B$3:$B$191,MATCH(L40,Suvestine!$C$3:$C$191,0),1)</f>
        <v xml:space="preserve"> </v>
      </c>
      <c r="B40" s="147" t="s">
        <v>67</v>
      </c>
      <c r="C40" s="145" t="s">
        <v>387</v>
      </c>
      <c r="D40" s="145"/>
      <c r="E40" s="17" t="s">
        <v>2</v>
      </c>
      <c r="F40" s="38">
        <f>SUMIF(Suvestine!$C$3:$C$191,$L40,Suvestine!$I$3:$I$191)</f>
        <v>2.31</v>
      </c>
      <c r="G40" s="38">
        <f>SUMIF(Suvestine!$C$3:$C$191,$L40,Suvestine!$K$3:$K$191)</f>
        <v>2.42</v>
      </c>
      <c r="H40" s="21">
        <f>SUMIF(Suvestine!$C$3:$C$191,$L40,Suvestine!$M$3:$M$191)</f>
        <v>2.38</v>
      </c>
      <c r="I40" s="20">
        <f t="shared" si="0"/>
        <v>-1.65</v>
      </c>
      <c r="J40" s="18">
        <f t="shared" si="1"/>
        <v>3.03</v>
      </c>
      <c r="L40" s="36">
        <v>505</v>
      </c>
    </row>
    <row r="41" spans="1:12" ht="12" customHeight="1" x14ac:dyDescent="0.2">
      <c r="A41" s="8" t="str">
        <f>INDEX(Suvestine!$B$3:$B$191,MATCH(L41,Suvestine!$C$3:$C$191,0),1)</f>
        <v xml:space="preserve"> </v>
      </c>
      <c r="B41" s="147"/>
      <c r="C41" s="145" t="s">
        <v>388</v>
      </c>
      <c r="D41" s="145"/>
      <c r="E41" s="17" t="s">
        <v>2</v>
      </c>
      <c r="F41" s="38">
        <f>SUMIF(Suvestine!$C$3:$C$191,$L41,Suvestine!$I$3:$I$191)</f>
        <v>2.36</v>
      </c>
      <c r="G41" s="38">
        <f>SUMIF(Suvestine!$C$3:$C$191,$L41,Suvestine!$K$3:$K$191)</f>
        <v>2.38</v>
      </c>
      <c r="H41" s="21">
        <f>SUMIF(Suvestine!$C$3:$C$191,$L41,Suvestine!$M$3:$M$191)</f>
        <v>2.31</v>
      </c>
      <c r="I41" s="20">
        <f t="shared" si="0"/>
        <v>-2.94</v>
      </c>
      <c r="J41" s="18">
        <f t="shared" si="1"/>
        <v>-2.12</v>
      </c>
      <c r="L41" s="36">
        <v>506</v>
      </c>
    </row>
    <row r="42" spans="1:12" ht="12" customHeight="1" x14ac:dyDescent="0.2">
      <c r="A42" s="8" t="str">
        <f>INDEX(Suvestine!$B$3:$B$191,MATCH(L42,Suvestine!$C$3:$C$191,0),1)</f>
        <v xml:space="preserve"> </v>
      </c>
      <c r="B42" s="147"/>
      <c r="C42" s="145" t="s">
        <v>70</v>
      </c>
      <c r="D42" s="145"/>
      <c r="E42" s="17" t="s">
        <v>2</v>
      </c>
      <c r="F42" s="38">
        <f>SUMIF(Suvestine!$C$3:$C$191,$L42,Suvestine!$I$3:$I$191)</f>
        <v>2.4500000000000002</v>
      </c>
      <c r="G42" s="38">
        <f>SUMIF(Suvestine!$C$3:$C$191,$L42,Suvestine!$K$3:$K$191)</f>
        <v>2.52</v>
      </c>
      <c r="H42" s="21">
        <f>SUMIF(Suvestine!$C$3:$C$191,$L42,Suvestine!$M$3:$M$191)</f>
        <v>2.48</v>
      </c>
      <c r="I42" s="20">
        <f t="shared" si="0"/>
        <v>-1.59</v>
      </c>
      <c r="J42" s="18">
        <f t="shared" si="1"/>
        <v>1.22</v>
      </c>
      <c r="L42" s="36">
        <v>507</v>
      </c>
    </row>
    <row r="43" spans="1:12" ht="12" customHeight="1" x14ac:dyDescent="0.2">
      <c r="A43" s="8" t="str">
        <f>INDEX(Suvestine!$B$3:$B$191,MATCH(L43,Suvestine!$C$3:$C$191,0),1)</f>
        <v xml:space="preserve"> </v>
      </c>
      <c r="B43" s="113" t="s">
        <v>71</v>
      </c>
      <c r="C43" s="145" t="s">
        <v>344</v>
      </c>
      <c r="D43" s="145"/>
      <c r="E43" s="17" t="s">
        <v>2</v>
      </c>
      <c r="F43" s="38">
        <f>SUMIF(Suvestine!$C$3:$C$191,$L43,Suvestine!$I$3:$I$191)</f>
        <v>2.13</v>
      </c>
      <c r="G43" s="38">
        <f>SUMIF(Suvestine!$C$3:$C$191,$L43,Suvestine!$K$3:$K$191)</f>
        <v>2.02</v>
      </c>
      <c r="H43" s="21">
        <f>SUMIF(Suvestine!$C$3:$C$191,$L43,Suvestine!$M$3:$M$191)</f>
        <v>2.17</v>
      </c>
      <c r="I43" s="20">
        <f t="shared" si="0"/>
        <v>7.43</v>
      </c>
      <c r="J43" s="18">
        <f t="shared" si="1"/>
        <v>1.88</v>
      </c>
      <c r="L43" s="36">
        <v>602</v>
      </c>
    </row>
    <row r="44" spans="1:12" ht="12" customHeight="1" x14ac:dyDescent="0.2">
      <c r="A44" s="8" t="str">
        <f>INDEX(Suvestine!$B$3:$B$191,MATCH(L44,Suvestine!$C$3:$C$191,0),1)</f>
        <v xml:space="preserve"> </v>
      </c>
      <c r="B44" s="147" t="s">
        <v>73</v>
      </c>
      <c r="C44" s="145"/>
      <c r="D44" s="145"/>
      <c r="E44" s="17" t="s">
        <v>2</v>
      </c>
      <c r="F44" s="38">
        <f>SUMIF(Suvestine!$C$3:$C$191,$L44,Suvestine!$I$3:$I$191)</f>
        <v>3.53</v>
      </c>
      <c r="G44" s="38">
        <f>SUMIF(Suvestine!$C$3:$C$191,$L44,Suvestine!$K$3:$K$191)</f>
        <v>2.6</v>
      </c>
      <c r="H44" s="21">
        <f>SUMIF(Suvestine!$C$3:$C$191,$L44,Suvestine!$M$3:$M$191)</f>
        <v>2.48</v>
      </c>
      <c r="I44" s="20">
        <f t="shared" si="0"/>
        <v>-4.62</v>
      </c>
      <c r="J44" s="18">
        <f t="shared" si="1"/>
        <v>-29.75</v>
      </c>
      <c r="L44" s="36">
        <v>603</v>
      </c>
    </row>
    <row r="45" spans="1:12" ht="12" customHeight="1" x14ac:dyDescent="0.2">
      <c r="A45" s="8" t="str">
        <f>INDEX(Suvestine!$B$3:$B$191,MATCH(L45,Suvestine!$C$3:$C$191,0),1)</f>
        <v xml:space="preserve"> </v>
      </c>
      <c r="B45" s="147" t="s">
        <v>74</v>
      </c>
      <c r="C45" s="145"/>
      <c r="D45" s="145"/>
      <c r="E45" s="17" t="s">
        <v>2</v>
      </c>
      <c r="F45" s="38">
        <f>SUMIF(Suvestine!$C$3:$C$191,$L45,Suvestine!$I$3:$I$191)</f>
        <v>1.35</v>
      </c>
      <c r="G45" s="38">
        <f>SUMIF(Suvestine!$C$3:$C$191,$L45,Suvestine!$K$3:$K$191)</f>
        <v>1.31</v>
      </c>
      <c r="H45" s="21">
        <f>SUMIF(Suvestine!$C$3:$C$191,$L45,Suvestine!$M$3:$M$191)</f>
        <v>1.28</v>
      </c>
      <c r="I45" s="20">
        <f t="shared" si="0"/>
        <v>-2.29</v>
      </c>
      <c r="J45" s="18">
        <f t="shared" si="1"/>
        <v>-5.19</v>
      </c>
      <c r="L45" s="36">
        <v>604</v>
      </c>
    </row>
    <row r="46" spans="1:12" ht="12" customHeight="1" x14ac:dyDescent="0.2">
      <c r="A46" s="8" t="str">
        <f>INDEX(Suvestine!$B$3:$B$191,MATCH(L46,Suvestine!$C$3:$C$191,0),1)</f>
        <v xml:space="preserve"> </v>
      </c>
      <c r="B46" s="147" t="s">
        <v>75</v>
      </c>
      <c r="C46" s="145"/>
      <c r="D46" s="145"/>
      <c r="E46" s="17" t="s">
        <v>2</v>
      </c>
      <c r="F46" s="38">
        <f>SUMIF(Suvestine!$C$3:$C$191,$L46,Suvestine!$I$3:$I$191)</f>
        <v>2.08</v>
      </c>
      <c r="G46" s="38">
        <f>SUMIF(Suvestine!$C$3:$C$191,$L46,Suvestine!$K$3:$K$191)</f>
        <v>1.91</v>
      </c>
      <c r="H46" s="21">
        <f>SUMIF(Suvestine!$C$3:$C$191,$L46,Suvestine!$M$3:$M$191)</f>
        <v>1.89</v>
      </c>
      <c r="I46" s="20">
        <f t="shared" si="0"/>
        <v>-1.05</v>
      </c>
      <c r="J46" s="18">
        <f t="shared" si="1"/>
        <v>-9.1300000000000008</v>
      </c>
      <c r="L46" s="36">
        <v>605</v>
      </c>
    </row>
    <row r="47" spans="1:12" ht="12.75" customHeight="1" x14ac:dyDescent="0.2">
      <c r="A47" s="8" t="str">
        <f>INDEX(Suvestine!$B$3:$B$191,MATCH(L47,Suvestine!$C$3:$C$191,0),1)</f>
        <v xml:space="preserve"> </v>
      </c>
      <c r="B47" s="147" t="s">
        <v>76</v>
      </c>
      <c r="C47" s="145"/>
      <c r="D47" s="145"/>
      <c r="E47" s="17" t="s">
        <v>2</v>
      </c>
      <c r="F47" s="38">
        <f>SUMIF(Suvestine!$C$3:$C$191,$L47,Suvestine!$I$3:$I$191)</f>
        <v>1.39</v>
      </c>
      <c r="G47" s="38">
        <f>SUMIF(Suvestine!$C$3:$C$191,$L47,Suvestine!$K$3:$K$191)</f>
        <v>1.2</v>
      </c>
      <c r="H47" s="21">
        <f>SUMIF(Suvestine!$C$3:$C$191,$L47,Suvestine!$M$3:$M$191)</f>
        <v>1.19</v>
      </c>
      <c r="I47" s="20">
        <f t="shared" si="0"/>
        <v>-0.83</v>
      </c>
      <c r="J47" s="18">
        <f t="shared" si="1"/>
        <v>-14.39</v>
      </c>
      <c r="L47" s="36">
        <v>606</v>
      </c>
    </row>
    <row r="48" spans="1:12" ht="12.75" customHeight="1" x14ac:dyDescent="0.2">
      <c r="A48" s="8" t="str">
        <f>INDEX(Suvestine!$B$3:$B$191,MATCH(L48,Suvestine!$C$3:$C$191,0),1)</f>
        <v>NEGALIMA</v>
      </c>
      <c r="B48" s="143" t="s">
        <v>77</v>
      </c>
      <c r="C48" s="145" t="s">
        <v>395</v>
      </c>
      <c r="D48" s="145"/>
      <c r="E48" s="17" t="s">
        <v>2</v>
      </c>
      <c r="F48" s="38">
        <f>SUMIF(Suvestine!$C$3:$C$191,$L48,Suvestine!$I$3:$I$191)</f>
        <v>0</v>
      </c>
      <c r="G48" s="38">
        <f>SUMIF(Suvestine!$C$3:$C$191,$L48,Suvestine!$K$3:$K$191)</f>
        <v>0</v>
      </c>
      <c r="H48" s="21">
        <f>SUMIF(Suvestine!$C$3:$C$191,$L48,Suvestine!$M$3:$M$191)</f>
        <v>0</v>
      </c>
      <c r="I48" s="20" t="str">
        <f t="shared" si="0"/>
        <v>-</v>
      </c>
      <c r="J48" s="18" t="str">
        <f t="shared" si="1"/>
        <v>-</v>
      </c>
      <c r="L48" s="36">
        <v>701</v>
      </c>
    </row>
    <row r="49" spans="1:12" ht="12.75" customHeight="1" x14ac:dyDescent="0.2">
      <c r="A49" s="8" t="str">
        <f>INDEX(Suvestine!$B$3:$B$191,MATCH(L49,Suvestine!$C$3:$C$191,0),1)</f>
        <v>NEGALIMA</v>
      </c>
      <c r="B49" s="155"/>
      <c r="C49" s="146" t="s">
        <v>396</v>
      </c>
      <c r="D49" s="147"/>
      <c r="E49" s="17" t="s">
        <v>2</v>
      </c>
      <c r="F49" s="38">
        <f>SUMIF(Suvestine!$C$3:$C$191,$L49,Suvestine!$I$3:$I$191)</f>
        <v>0</v>
      </c>
      <c r="G49" s="38">
        <f>SUMIF(Suvestine!$C$3:$C$191,$L49,Suvestine!$K$3:$K$191)</f>
        <v>0</v>
      </c>
      <c r="H49" s="21">
        <f>SUMIF(Suvestine!$C$3:$C$191,$L49,Suvestine!$M$3:$M$191)</f>
        <v>0</v>
      </c>
      <c r="I49" s="20" t="str">
        <f t="shared" si="0"/>
        <v>-</v>
      </c>
      <c r="J49" s="18" t="str">
        <f t="shared" si="1"/>
        <v>-</v>
      </c>
      <c r="L49" s="36">
        <v>702</v>
      </c>
    </row>
    <row r="50" spans="1:12" ht="12.75" customHeight="1" x14ac:dyDescent="0.2">
      <c r="A50" s="8" t="str">
        <f>INDEX(Suvestine!$B$3:$B$191,MATCH(L50,Suvestine!$C$3:$C$191,0),1)</f>
        <v xml:space="preserve"> </v>
      </c>
      <c r="B50" s="155"/>
      <c r="C50" s="146" t="s">
        <v>397</v>
      </c>
      <c r="D50" s="147"/>
      <c r="E50" s="17" t="s">
        <v>2</v>
      </c>
      <c r="F50" s="38">
        <f>SUMIF(Suvestine!$C$3:$C$191,$L50,Suvestine!$I$3:$I$191)</f>
        <v>0.87</v>
      </c>
      <c r="G50" s="38">
        <f>SUMIF(Suvestine!$C$3:$C$191,$L50,Suvestine!$K$3:$K$191)</f>
        <v>0.94</v>
      </c>
      <c r="H50" s="21">
        <f>SUMIF(Suvestine!$C$3:$C$191,$L50,Suvestine!$M$3:$M$191)</f>
        <v>0.89</v>
      </c>
      <c r="I50" s="20">
        <f t="shared" si="0"/>
        <v>-5.32</v>
      </c>
      <c r="J50" s="18">
        <f t="shared" si="1"/>
        <v>2.2999999999999998</v>
      </c>
      <c r="L50" s="36">
        <v>703</v>
      </c>
    </row>
    <row r="51" spans="1:12" ht="12.75" customHeight="1" x14ac:dyDescent="0.2">
      <c r="A51" s="8" t="str">
        <f>INDEX(Suvestine!$B$3:$B$191,MATCH(L51,Suvestine!$C$3:$C$191,0),1)</f>
        <v xml:space="preserve"> </v>
      </c>
      <c r="B51" s="144"/>
      <c r="C51" s="146" t="s">
        <v>398</v>
      </c>
      <c r="D51" s="147"/>
      <c r="E51" s="17" t="s">
        <v>2</v>
      </c>
      <c r="F51" s="38">
        <f>SUMIF(Suvestine!$C$3:$C$191,$L51,Suvestine!$I$3:$I$191)</f>
        <v>0.83</v>
      </c>
      <c r="G51" s="38">
        <f>SUMIF(Suvestine!$C$3:$C$191,$L51,Suvestine!$K$3:$K$191)</f>
        <v>0.8</v>
      </c>
      <c r="H51" s="21">
        <f>SUMIF(Suvestine!$C$3:$C$191,$L51,Suvestine!$M$3:$M$191)</f>
        <v>0.7</v>
      </c>
      <c r="I51" s="20">
        <f t="shared" si="0"/>
        <v>-12.5</v>
      </c>
      <c r="J51" s="18">
        <f t="shared" si="1"/>
        <v>-15.66</v>
      </c>
      <c r="L51" s="36">
        <v>704</v>
      </c>
    </row>
    <row r="52" spans="1:12" ht="12.75" customHeight="1" x14ac:dyDescent="0.2">
      <c r="A52" s="8" t="str">
        <f>INDEX(Suvestine!$B$3:$B$191,MATCH(L52,Suvestine!$C$3:$C$191,0),1)</f>
        <v>NEGALIMA</v>
      </c>
      <c r="B52" s="114" t="s">
        <v>193</v>
      </c>
      <c r="C52" s="145" t="s">
        <v>399</v>
      </c>
      <c r="D52" s="145"/>
      <c r="E52" s="17" t="s">
        <v>2</v>
      </c>
      <c r="F52" s="38">
        <f>SUMIF(Suvestine!$C$3:$C$191,$L52,Suvestine!$I$3:$I$191)</f>
        <v>0</v>
      </c>
      <c r="G52" s="38">
        <f>SUMIF(Suvestine!$C$3:$C$191,$L52,Suvestine!$K$3:$K$191)</f>
        <v>0.99</v>
      </c>
      <c r="H52" s="21">
        <f>SUMIF(Suvestine!$C$3:$C$191,$L52,Suvestine!$M$3:$M$191)</f>
        <v>0</v>
      </c>
      <c r="I52" s="20" t="str">
        <f t="shared" si="0"/>
        <v>-</v>
      </c>
      <c r="J52" s="18" t="str">
        <f t="shared" si="1"/>
        <v>-</v>
      </c>
      <c r="L52" s="36">
        <v>60006</v>
      </c>
    </row>
    <row r="53" spans="1:12" ht="12.75" customHeight="1" x14ac:dyDescent="0.2">
      <c r="A53" s="8" t="str">
        <f>INDEX(Suvestine!$B$3:$B$191,MATCH(L53,Suvestine!$C$3:$C$191,0),1)</f>
        <v>NEGALIMA</v>
      </c>
      <c r="B53" s="143" t="s">
        <v>20</v>
      </c>
      <c r="C53" s="145" t="s">
        <v>400</v>
      </c>
      <c r="D53" s="145"/>
      <c r="E53" s="17" t="s">
        <v>2</v>
      </c>
      <c r="F53" s="38">
        <f>SUMIF(Suvestine!$C$3:$C$191,$L53,Suvestine!$I$3:$I$191)</f>
        <v>0</v>
      </c>
      <c r="G53" s="38">
        <f>SUMIF(Suvestine!$C$3:$C$191,$L53,Suvestine!$K$3:$K$191)</f>
        <v>0</v>
      </c>
      <c r="H53" s="21">
        <f>SUMIF(Suvestine!$C$3:$C$191,$L53,Suvestine!$M$3:$M$191)</f>
        <v>0</v>
      </c>
      <c r="I53" s="20" t="str">
        <f t="shared" si="0"/>
        <v>-</v>
      </c>
      <c r="J53" s="18" t="str">
        <f t="shared" si="1"/>
        <v>-</v>
      </c>
      <c r="L53" s="36">
        <v>70004</v>
      </c>
    </row>
    <row r="54" spans="1:12" ht="12.75" customHeight="1" x14ac:dyDescent="0.2">
      <c r="A54" s="8" t="str">
        <f>INDEX(Suvestine!$B$3:$B$191,MATCH(L54,Suvestine!$C$3:$C$191,0),1)</f>
        <v>NEGALIMA</v>
      </c>
      <c r="B54" s="155"/>
      <c r="C54" s="146" t="s">
        <v>401</v>
      </c>
      <c r="D54" s="147"/>
      <c r="E54" s="17" t="s">
        <v>2</v>
      </c>
      <c r="F54" s="38">
        <f>SUMIF(Suvestine!$C$3:$C$191,$L54,Suvestine!$I$3:$I$191)</f>
        <v>0</v>
      </c>
      <c r="G54" s="38">
        <f>SUMIF(Suvestine!$C$3:$C$191,$L54,Suvestine!$K$3:$K$191)</f>
        <v>1.01</v>
      </c>
      <c r="H54" s="21">
        <f>SUMIF(Suvestine!$C$3:$C$191,$L54,Suvestine!$M$3:$M$191)</f>
        <v>0.73</v>
      </c>
      <c r="I54" s="20">
        <f t="shared" si="0"/>
        <v>-27.72</v>
      </c>
      <c r="J54" s="18" t="str">
        <f t="shared" si="1"/>
        <v>-</v>
      </c>
      <c r="L54" s="36">
        <v>70005</v>
      </c>
    </row>
    <row r="55" spans="1:12" ht="21" customHeight="1" x14ac:dyDescent="0.2">
      <c r="A55" s="8" t="str">
        <f>INDEX(Suvestine!$B$3:$B$191,MATCH(L55,Suvestine!$C$3:$C$191,0),1)</f>
        <v xml:space="preserve"> </v>
      </c>
      <c r="B55" s="155"/>
      <c r="C55" s="146" t="s">
        <v>402</v>
      </c>
      <c r="D55" s="147"/>
      <c r="E55" s="17" t="s">
        <v>2</v>
      </c>
      <c r="F55" s="38">
        <f>SUMIF(Suvestine!$C$3:$C$191,$L55,Suvestine!$I$3:$I$191)</f>
        <v>0.78</v>
      </c>
      <c r="G55" s="38">
        <f>SUMIF(Suvestine!$C$3:$C$191,$L55,Suvestine!$K$3:$K$191)</f>
        <v>1.25</v>
      </c>
      <c r="H55" s="21">
        <f>SUMIF(Suvestine!$C$3:$C$191,$L55,Suvestine!$M$3:$M$191)</f>
        <v>1.38</v>
      </c>
      <c r="I55" s="20">
        <f t="shared" si="0"/>
        <v>10.4</v>
      </c>
      <c r="J55" s="18">
        <f t="shared" si="1"/>
        <v>76.92</v>
      </c>
      <c r="L55" s="36">
        <v>707</v>
      </c>
    </row>
    <row r="56" spans="1:12" ht="12.75" customHeight="1" x14ac:dyDescent="0.2">
      <c r="A56" s="8" t="str">
        <f>INDEX(Suvestine!$B$3:$B$191,MATCH(L56,Suvestine!$C$3:$C$191,0),1)</f>
        <v xml:space="preserve"> </v>
      </c>
      <c r="B56" s="144"/>
      <c r="C56" s="146" t="s">
        <v>403</v>
      </c>
      <c r="D56" s="147"/>
      <c r="E56" s="17" t="s">
        <v>2</v>
      </c>
      <c r="F56" s="38">
        <f>SUMIF(Suvestine!$C$3:$C$191,$L56,Suvestine!$I$3:$I$191)</f>
        <v>0.88</v>
      </c>
      <c r="G56" s="38">
        <f>SUMIF(Suvestine!$C$3:$C$191,$L56,Suvestine!$K$3:$K$191)</f>
        <v>1.1299999999999999</v>
      </c>
      <c r="H56" s="21">
        <f>SUMIF(Suvestine!$C$3:$C$191,$L56,Suvestine!$M$3:$M$191)</f>
        <v>1.05</v>
      </c>
      <c r="I56" s="20">
        <f t="shared" si="0"/>
        <v>-7.08</v>
      </c>
      <c r="J56" s="18">
        <f t="shared" si="1"/>
        <v>19.32</v>
      </c>
      <c r="L56" s="36">
        <v>708</v>
      </c>
    </row>
    <row r="57" spans="1:12" ht="12.75" customHeight="1" x14ac:dyDescent="0.2">
      <c r="A57" s="8" t="str">
        <f>INDEX(Suvestine!$B$3:$B$191,MATCH(L57,Suvestine!$C$3:$C$191,0),1)</f>
        <v>NEGALIMA</v>
      </c>
      <c r="B57" s="143" t="s">
        <v>19</v>
      </c>
      <c r="C57" s="145" t="s">
        <v>404</v>
      </c>
      <c r="D57" s="145"/>
      <c r="E57" s="17" t="s">
        <v>2</v>
      </c>
      <c r="F57" s="38">
        <f>SUMIF(Suvestine!$C$3:$C$191,$L57,Suvestine!$I$3:$I$191)</f>
        <v>0</v>
      </c>
      <c r="G57" s="38">
        <f>SUMIF(Suvestine!$C$3:$C$191,$L57,Suvestine!$K$3:$K$191)</f>
        <v>0</v>
      </c>
      <c r="H57" s="21">
        <f>SUMIF(Suvestine!$C$3:$C$191,$L57,Suvestine!$M$3:$M$191)</f>
        <v>0</v>
      </c>
      <c r="I57" s="20" t="str">
        <f t="shared" si="0"/>
        <v>-</v>
      </c>
      <c r="J57" s="18" t="str">
        <f t="shared" si="1"/>
        <v>-</v>
      </c>
      <c r="L57" s="36">
        <v>70008</v>
      </c>
    </row>
    <row r="58" spans="1:12" ht="12.75" customHeight="1" x14ac:dyDescent="0.2">
      <c r="A58" s="8" t="str">
        <f>INDEX(Suvestine!$B$3:$B$191,MATCH(L58,Suvestine!$C$3:$C$191,0),1)</f>
        <v>NEGALIMA</v>
      </c>
      <c r="B58" s="155"/>
      <c r="C58" s="146" t="s">
        <v>405</v>
      </c>
      <c r="D58" s="147"/>
      <c r="E58" s="17" t="s">
        <v>2</v>
      </c>
      <c r="F58" s="38">
        <f>SUMIF(Suvestine!$C$3:$C$191,$L58,Suvestine!$I$3:$I$191)</f>
        <v>0</v>
      </c>
      <c r="G58" s="38">
        <f>SUMIF(Suvestine!$C$3:$C$191,$L58,Suvestine!$K$3:$K$191)</f>
        <v>0</v>
      </c>
      <c r="H58" s="21">
        <f>SUMIF(Suvestine!$C$3:$C$191,$L58,Suvestine!$M$3:$M$191)</f>
        <v>0</v>
      </c>
      <c r="I58" s="20" t="str">
        <f t="shared" si="0"/>
        <v>-</v>
      </c>
      <c r="J58" s="18" t="str">
        <f t="shared" si="1"/>
        <v>-</v>
      </c>
      <c r="L58" s="36">
        <v>70009</v>
      </c>
    </row>
    <row r="59" spans="1:12" ht="12.75" customHeight="1" x14ac:dyDescent="0.2">
      <c r="A59" s="8" t="str">
        <f>INDEX(Suvestine!$B$3:$B$191,MATCH(L59,Suvestine!$C$3:$C$191,0),1)</f>
        <v xml:space="preserve"> </v>
      </c>
      <c r="B59" s="155"/>
      <c r="C59" s="146" t="s">
        <v>406</v>
      </c>
      <c r="D59" s="147"/>
      <c r="E59" s="17" t="s">
        <v>2</v>
      </c>
      <c r="F59" s="38">
        <f>SUMIF(Suvestine!$C$3:$C$191,$L59,Suvestine!$I$3:$I$191)</f>
        <v>1.1299999999999999</v>
      </c>
      <c r="G59" s="38">
        <f>SUMIF(Suvestine!$C$3:$C$191,$L59,Suvestine!$K$3:$K$191)</f>
        <v>1.17</v>
      </c>
      <c r="H59" s="21">
        <f>SUMIF(Suvestine!$C$3:$C$191,$L59,Suvestine!$M$3:$M$191)</f>
        <v>0.83</v>
      </c>
      <c r="I59" s="20">
        <f t="shared" si="0"/>
        <v>-29.06</v>
      </c>
      <c r="J59" s="18">
        <f t="shared" si="1"/>
        <v>-26.55</v>
      </c>
      <c r="L59" s="36">
        <v>711</v>
      </c>
    </row>
    <row r="60" spans="1:12" ht="12.75" customHeight="1" x14ac:dyDescent="0.2">
      <c r="A60" s="8" t="str">
        <f>INDEX(Suvestine!$B$3:$B$191,MATCH(L60,Suvestine!$C$3:$C$191,0),1)</f>
        <v xml:space="preserve"> </v>
      </c>
      <c r="B60" s="155"/>
      <c r="C60" s="146" t="s">
        <v>407</v>
      </c>
      <c r="D60" s="147"/>
      <c r="E60" s="17" t="s">
        <v>2</v>
      </c>
      <c r="F60" s="38">
        <f>SUMIF(Suvestine!$C$3:$C$191,$L60,Suvestine!$I$3:$I$191)</f>
        <v>1.07</v>
      </c>
      <c r="G60" s="38">
        <f>SUMIF(Suvestine!$C$3:$C$191,$L60,Suvestine!$K$3:$K$191)</f>
        <v>1.02</v>
      </c>
      <c r="H60" s="21">
        <f>SUMIF(Suvestine!$C$3:$C$191,$L60,Suvestine!$M$3:$M$191)</f>
        <v>0.84</v>
      </c>
      <c r="I60" s="20">
        <f t="shared" si="0"/>
        <v>-17.649999999999999</v>
      </c>
      <c r="J60" s="18">
        <f>IF(F60="n.d.","-",IF(OR(H60=0,H60="-",F60=0,F60="-"),"-",ROUND((H60-F60)*100/F60,2)))</f>
        <v>-21.5</v>
      </c>
      <c r="L60" s="36">
        <v>712</v>
      </c>
    </row>
    <row r="61" spans="1:12" ht="12.75" customHeight="1" x14ac:dyDescent="0.25">
      <c r="A61" s="8" t="str">
        <f>INDEX(Suvestine!$B$3:$B$191,MATCH(L61,Suvestine!$C$3:$C$191,0),1)</f>
        <v xml:space="preserve"> </v>
      </c>
      <c r="B61" s="144"/>
      <c r="C61" s="156" t="s">
        <v>197</v>
      </c>
      <c r="D61" s="157"/>
      <c r="E61" s="17" t="s">
        <v>2</v>
      </c>
      <c r="F61" s="38">
        <f>SUMIF(Suvestine!$C$3:$C$191,$L61,Suvestine!$I$3:$I$191)</f>
        <v>2.35</v>
      </c>
      <c r="G61" s="38">
        <f>SUMIF(Suvestine!$C$3:$C$191,$L61,Suvestine!$K$3:$K$191)</f>
        <v>2.57</v>
      </c>
      <c r="H61" s="21">
        <f>SUMIF(Suvestine!$C$3:$C$191,$L61,Suvestine!$M$3:$M$191)</f>
        <v>2.4</v>
      </c>
      <c r="I61" s="20">
        <f t="shared" si="0"/>
        <v>-6.61</v>
      </c>
      <c r="J61" s="18">
        <f>IF(F61="n.d.","-",IF(OR(H61=0,H61="-",F61=0,F61="-"),"-",ROUND((H61-F61)*100/F61,2)))</f>
        <v>2.13</v>
      </c>
      <c r="L61" s="36">
        <v>20009</v>
      </c>
    </row>
    <row r="62" spans="1:12" ht="12.75" customHeight="1" x14ac:dyDescent="0.2">
      <c r="A62" s="8" t="str">
        <f>INDEX(Suvestine!$B$3:$B$191,MATCH(L62,Suvestine!$C$3:$C$191,0),1)</f>
        <v xml:space="preserve"> </v>
      </c>
      <c r="B62" s="143" t="s">
        <v>14</v>
      </c>
      <c r="C62" s="148" t="s">
        <v>31</v>
      </c>
      <c r="D62" s="16" t="s">
        <v>408</v>
      </c>
      <c r="E62" s="17" t="s">
        <v>2</v>
      </c>
      <c r="F62" s="38">
        <f>SUMIF(Suvestine!$C$3:$C$191,$L62,Suvestine!$I$3:$I$191)</f>
        <v>2.13</v>
      </c>
      <c r="G62" s="38">
        <f>SUMIF(Suvestine!$C$3:$C$191,$L62,Suvestine!$K$3:$K$191)</f>
        <v>1.88</v>
      </c>
      <c r="H62" s="21">
        <f>SUMIF(Suvestine!$C$3:$C$191,$L62,Suvestine!$M$3:$M$191)</f>
        <v>2.63</v>
      </c>
      <c r="I62" s="20">
        <f t="shared" si="0"/>
        <v>39.89</v>
      </c>
      <c r="J62" s="18">
        <f t="shared" si="1"/>
        <v>23.47</v>
      </c>
      <c r="L62" s="35">
        <v>80002</v>
      </c>
    </row>
    <row r="63" spans="1:12" ht="12.75" customHeight="1" x14ac:dyDescent="0.2">
      <c r="A63" s="8" t="str">
        <f>INDEX(Suvestine!$B$3:$B$191,MATCH(L63,Suvestine!$C$3:$C$191,0),1)</f>
        <v xml:space="preserve"> </v>
      </c>
      <c r="B63" s="155"/>
      <c r="C63" s="149"/>
      <c r="D63" s="16" t="s">
        <v>409</v>
      </c>
      <c r="E63" s="17" t="s">
        <v>2</v>
      </c>
      <c r="F63" s="38">
        <f>SUMIF(Suvestine!$C$3:$C$191,$L63,Suvestine!$I$3:$I$191)</f>
        <v>1.8</v>
      </c>
      <c r="G63" s="38">
        <f>SUMIF(Suvestine!$C$3:$C$191,$L63,Suvestine!$K$3:$K$191)</f>
        <v>1.78</v>
      </c>
      <c r="H63" s="21">
        <f>SUMIF(Suvestine!$C$3:$C$191,$L63,Suvestine!$M$3:$M$191)</f>
        <v>2.41</v>
      </c>
      <c r="I63" s="20">
        <f t="shared" si="0"/>
        <v>35.39</v>
      </c>
      <c r="J63" s="18">
        <f t="shared" si="1"/>
        <v>33.89</v>
      </c>
      <c r="L63" s="35">
        <v>714</v>
      </c>
    </row>
    <row r="64" spans="1:12" ht="12.75" customHeight="1" x14ac:dyDescent="0.2">
      <c r="A64" s="8" t="str">
        <f>INDEX(Suvestine!$B$3:$B$191,MATCH(L64,Suvestine!$C$3:$C$191,0),1)</f>
        <v>NEGALIMA</v>
      </c>
      <c r="B64" s="155"/>
      <c r="C64" s="148" t="s">
        <v>15</v>
      </c>
      <c r="D64" s="16" t="s">
        <v>408</v>
      </c>
      <c r="E64" s="17" t="s">
        <v>2</v>
      </c>
      <c r="F64" s="38">
        <f>SUMIF(Suvestine!$C$3:$C$191,$L64,Suvestine!$I$3:$I$191)</f>
        <v>0</v>
      </c>
      <c r="G64" s="38">
        <f>SUMIF(Suvestine!$C$3:$C$191,$L64,Suvestine!$K$3:$K$191)</f>
        <v>0</v>
      </c>
      <c r="H64" s="21">
        <f>SUMIF(Suvestine!$C$3:$C$191,$L64,Suvestine!$M$3:$M$191)</f>
        <v>0</v>
      </c>
      <c r="I64" s="20" t="str">
        <f t="shared" si="0"/>
        <v>-</v>
      </c>
      <c r="J64" s="18" t="str">
        <f t="shared" si="1"/>
        <v>-</v>
      </c>
      <c r="L64" s="35">
        <v>80004</v>
      </c>
    </row>
    <row r="65" spans="1:12" ht="12.75" customHeight="1" x14ac:dyDescent="0.2">
      <c r="A65" s="8" t="str">
        <f>INDEX(Suvestine!$B$3:$B$191,MATCH(L65,Suvestine!$C$3:$C$191,0),1)</f>
        <v>NEGALIMA</v>
      </c>
      <c r="B65" s="144"/>
      <c r="C65" s="149"/>
      <c r="D65" s="16" t="s">
        <v>409</v>
      </c>
      <c r="E65" s="17" t="s">
        <v>2</v>
      </c>
      <c r="F65" s="38">
        <f>SUMIF(Suvestine!$C$3:$C$191,$L65,Suvestine!$I$3:$I$191)</f>
        <v>1.22</v>
      </c>
      <c r="G65" s="38">
        <f>SUMIF(Suvestine!$C$3:$C$191,$L65,Suvestine!$K$3:$K$191)</f>
        <v>0</v>
      </c>
      <c r="H65" s="21">
        <f>SUMIF(Suvestine!$C$3:$C$191,$L65,Suvestine!$M$3:$M$191)</f>
        <v>3.19</v>
      </c>
      <c r="I65" s="20" t="str">
        <f t="shared" si="0"/>
        <v>-</v>
      </c>
      <c r="J65" s="18">
        <f t="shared" si="1"/>
        <v>161.47999999999999</v>
      </c>
      <c r="L65" s="35">
        <v>717</v>
      </c>
    </row>
    <row r="66" spans="1:12" ht="12" customHeight="1" x14ac:dyDescent="0.2">
      <c r="A66" s="8" t="str">
        <f>INDEX(Suvestine!$B$3:$B$191,MATCH(L66,Suvestine!$C$3:$C$191,0),1)</f>
        <v>NEGALIMA</v>
      </c>
      <c r="B66" s="143" t="s">
        <v>13</v>
      </c>
      <c r="C66" s="146" t="s">
        <v>408</v>
      </c>
      <c r="D66" s="147"/>
      <c r="E66" s="17" t="s">
        <v>2</v>
      </c>
      <c r="F66" s="38">
        <f>SUMIF(Suvestine!$C$3:$C$191,$L66,Suvestine!$I$3:$I$191)</f>
        <v>1.49</v>
      </c>
      <c r="G66" s="38">
        <f>SUMIF(Suvestine!$C$3:$C$191,$L66,Suvestine!$K$3:$K$191)</f>
        <v>0</v>
      </c>
      <c r="H66" s="21">
        <f>SUMIF(Suvestine!$C$3:$C$191,$L66,Suvestine!$M$3:$M$191)</f>
        <v>1.49</v>
      </c>
      <c r="I66" s="20" t="str">
        <f t="shared" si="0"/>
        <v>-</v>
      </c>
      <c r="J66" s="18">
        <f t="shared" si="1"/>
        <v>0</v>
      </c>
      <c r="L66" s="35">
        <v>80006</v>
      </c>
    </row>
    <row r="67" spans="1:12" ht="12" customHeight="1" x14ac:dyDescent="0.2">
      <c r="A67" s="8" t="str">
        <f>INDEX(Suvestine!$B$3:$B$191,MATCH(L67,Suvestine!$C$3:$C$191,0),1)</f>
        <v xml:space="preserve"> </v>
      </c>
      <c r="B67" s="144"/>
      <c r="C67" s="145" t="s">
        <v>409</v>
      </c>
      <c r="D67" s="145"/>
      <c r="E67" s="17" t="s">
        <v>2</v>
      </c>
      <c r="F67" s="38">
        <f>SUMIF(Suvestine!$C$3:$C$191,$L67,Suvestine!$I$3:$I$191)</f>
        <v>1.67</v>
      </c>
      <c r="G67" s="38">
        <f>SUMIF(Suvestine!$C$3:$C$191,$L67,Suvestine!$K$3:$K$191)</f>
        <v>1.82</v>
      </c>
      <c r="H67" s="21">
        <f>SUMIF(Suvestine!$C$3:$C$191,$L67,Suvestine!$M$3:$M$191)</f>
        <v>1.82</v>
      </c>
      <c r="I67" s="20">
        <f t="shared" si="0"/>
        <v>0</v>
      </c>
      <c r="J67" s="18">
        <f t="shared" si="1"/>
        <v>8.98</v>
      </c>
      <c r="L67" s="35">
        <v>720</v>
      </c>
    </row>
    <row r="68" spans="1:12" ht="12" customHeight="1" x14ac:dyDescent="0.2">
      <c r="A68" s="8" t="str">
        <f>INDEX(Suvestine!$B$3:$B$191,MATCH(L68,Suvestine!$C$3:$C$191,0),1)</f>
        <v xml:space="preserve"> </v>
      </c>
      <c r="B68" s="143" t="s">
        <v>25</v>
      </c>
      <c r="C68" s="145" t="s">
        <v>410</v>
      </c>
      <c r="D68" s="145"/>
      <c r="E68" s="17" t="s">
        <v>2</v>
      </c>
      <c r="F68" s="38">
        <f>SUMIF(Suvestine!$C$3:$C$191,$L68,Suvestine!$I$3:$I$191)</f>
        <v>1.22</v>
      </c>
      <c r="G68" s="38">
        <f>SUMIF(Suvestine!$C$3:$C$191,$L68,Suvestine!$K$3:$K$191)</f>
        <v>1.1000000000000001</v>
      </c>
      <c r="H68" s="21">
        <f>SUMIF(Suvestine!$C$3:$C$191,$L68,Suvestine!$M$3:$M$191)</f>
        <v>1.07</v>
      </c>
      <c r="I68" s="20">
        <f t="shared" si="0"/>
        <v>-2.73</v>
      </c>
      <c r="J68" s="18">
        <f t="shared" si="1"/>
        <v>-12.3</v>
      </c>
      <c r="L68" s="35">
        <v>722</v>
      </c>
    </row>
    <row r="69" spans="1:12" ht="12" customHeight="1" x14ac:dyDescent="0.2">
      <c r="A69" s="8" t="str">
        <f>INDEX(Suvestine!$B$3:$B$191,MATCH(L69,Suvestine!$C$3:$C$191,0),1)</f>
        <v xml:space="preserve"> </v>
      </c>
      <c r="B69" s="144"/>
      <c r="C69" s="145" t="s">
        <v>411</v>
      </c>
      <c r="D69" s="145"/>
      <c r="E69" s="17" t="s">
        <v>2</v>
      </c>
      <c r="F69" s="38">
        <f>SUMIF(Suvestine!$C$3:$C$191,$L69,Suvestine!$I$3:$I$191)</f>
        <v>1.04</v>
      </c>
      <c r="G69" s="38">
        <f>SUMIF(Suvestine!$C$3:$C$191,$L69,Suvestine!$K$3:$K$191)</f>
        <v>0.81</v>
      </c>
      <c r="H69" s="21">
        <f>SUMIF(Suvestine!$C$3:$C$191,$L69,Suvestine!$M$3:$M$191)</f>
        <v>0.79</v>
      </c>
      <c r="I69" s="20">
        <f t="shared" si="0"/>
        <v>-2.4700000000000002</v>
      </c>
      <c r="J69" s="18">
        <f t="shared" si="1"/>
        <v>-24.04</v>
      </c>
      <c r="L69" s="35">
        <v>723</v>
      </c>
    </row>
    <row r="70" spans="1:12" ht="12" customHeight="1" x14ac:dyDescent="0.2">
      <c r="A70" s="8" t="str">
        <f>INDEX(Suvestine!$B$3:$B$191,MATCH(L70,Suvestine!$C$3:$C$191,0),1)</f>
        <v>NEGALIMA</v>
      </c>
      <c r="B70" s="143" t="s">
        <v>168</v>
      </c>
      <c r="C70" s="145" t="s">
        <v>408</v>
      </c>
      <c r="D70" s="145"/>
      <c r="E70" s="17" t="s">
        <v>2</v>
      </c>
      <c r="F70" s="38">
        <f>SUMIF(Suvestine!$C$3:$C$191,$L70,Suvestine!$I$3:$I$191)</f>
        <v>4.22</v>
      </c>
      <c r="G70" s="38">
        <f>SUMIF(Suvestine!$C$3:$C$191,$L70,Suvestine!$K$3:$K$191)</f>
        <v>6.2</v>
      </c>
      <c r="H70" s="21">
        <f>SUMIF(Suvestine!$C$3:$C$191,$L70,Suvestine!$M$3:$M$191)</f>
        <v>6.2</v>
      </c>
      <c r="I70" s="20">
        <f t="shared" si="0"/>
        <v>0</v>
      </c>
      <c r="J70" s="18">
        <f t="shared" si="1"/>
        <v>46.92</v>
      </c>
      <c r="L70" s="35">
        <v>9000</v>
      </c>
    </row>
    <row r="71" spans="1:12" ht="12" customHeight="1" x14ac:dyDescent="0.2">
      <c r="A71" s="8" t="str">
        <f>INDEX(Suvestine!$B$3:$B$191,MATCH(L71,Suvestine!$C$3:$C$191,0),1)</f>
        <v xml:space="preserve"> </v>
      </c>
      <c r="B71" s="144"/>
      <c r="C71" s="145" t="s">
        <v>409</v>
      </c>
      <c r="D71" s="145"/>
      <c r="E71" s="17" t="s">
        <v>2</v>
      </c>
      <c r="F71" s="38">
        <f>SUMIF(Suvestine!$C$3:$C$191,$L71,Suvestine!$I$3:$I$191)</f>
        <v>3.68</v>
      </c>
      <c r="G71" s="38">
        <f>SUMIF(Suvestine!$C$3:$C$191,$L71,Suvestine!$K$3:$K$191)</f>
        <v>5.21</v>
      </c>
      <c r="H71" s="21">
        <f>SUMIF(Suvestine!$C$3:$C$191,$L71,Suvestine!$M$3:$M$191)</f>
        <v>5.2</v>
      </c>
      <c r="I71" s="20">
        <f t="shared" si="0"/>
        <v>-0.19</v>
      </c>
      <c r="J71" s="18">
        <f t="shared" si="1"/>
        <v>41.3</v>
      </c>
      <c r="L71" s="35">
        <v>726</v>
      </c>
    </row>
    <row r="72" spans="1:12" ht="12" customHeight="1" x14ac:dyDescent="0.2">
      <c r="A72" s="8" t="str">
        <f>INDEX(Suvestine!$B$3:$B$191,MATCH(L72,Suvestine!$C$3:$C$191,0),1)</f>
        <v>NEGALIMA</v>
      </c>
      <c r="B72" s="143" t="s">
        <v>26</v>
      </c>
      <c r="C72" s="145" t="s">
        <v>408</v>
      </c>
      <c r="D72" s="145"/>
      <c r="E72" s="17" t="s">
        <v>2</v>
      </c>
      <c r="F72" s="38">
        <f>SUMIF(Suvestine!$C$3:$C$191,$L72,Suvestine!$I$3:$I$191)</f>
        <v>0</v>
      </c>
      <c r="G72" s="38">
        <f>SUMIF(Suvestine!$C$3:$C$191,$L72,Suvestine!$K$3:$K$191)</f>
        <v>1.35</v>
      </c>
      <c r="H72" s="21">
        <f>SUMIF(Suvestine!$C$3:$C$191,$L72,Suvestine!$M$3:$M$191)</f>
        <v>1.39</v>
      </c>
      <c r="I72" s="20">
        <f t="shared" ref="I72:I80" si="2">IF(OR(H72=0,H72="-",G72=0,G72="-"),"-",ROUND((H72-G72)*100/G72,2))</f>
        <v>2.96</v>
      </c>
      <c r="J72" s="18" t="str">
        <f t="shared" ref="J72:J80" si="3">IF(F72="n.d.","-",IF(OR(H72=0,H72="-",F72=0,F72="-"),"-",ROUND((H72-F72)*100/F72,2)))</f>
        <v>-</v>
      </c>
      <c r="L72" s="35">
        <v>728</v>
      </c>
    </row>
    <row r="73" spans="1:12" ht="12" customHeight="1" x14ac:dyDescent="0.2">
      <c r="A73" s="8" t="str">
        <f>INDEX(Suvestine!$B$3:$B$191,MATCH(L73,Suvestine!$C$3:$C$191,0),1)</f>
        <v xml:space="preserve"> </v>
      </c>
      <c r="B73" s="144"/>
      <c r="C73" s="145" t="s">
        <v>409</v>
      </c>
      <c r="D73" s="145"/>
      <c r="E73" s="17" t="s">
        <v>2</v>
      </c>
      <c r="F73" s="38">
        <f>SUMIF(Suvestine!$C$3:$C$191,$L73,Suvestine!$I$3:$I$191)</f>
        <v>1.07</v>
      </c>
      <c r="G73" s="38">
        <f>SUMIF(Suvestine!$C$3:$C$191,$L73,Suvestine!$K$3:$K$191)</f>
        <v>1.22</v>
      </c>
      <c r="H73" s="21">
        <f>SUMIF(Suvestine!$C$3:$C$191,$L73,Suvestine!$M$3:$M$191)</f>
        <v>1.25</v>
      </c>
      <c r="I73" s="20">
        <f t="shared" si="2"/>
        <v>2.46</v>
      </c>
      <c r="J73" s="18">
        <f t="shared" si="3"/>
        <v>16.82</v>
      </c>
      <c r="L73" s="35">
        <v>729</v>
      </c>
    </row>
    <row r="74" spans="1:12" ht="12" customHeight="1" x14ac:dyDescent="0.2">
      <c r="A74" s="8" t="str">
        <f>INDEX(Suvestine!$B$3:$B$191,MATCH(L74,Suvestine!$C$3:$C$191,0),1)</f>
        <v xml:space="preserve"> </v>
      </c>
      <c r="B74" s="113" t="s">
        <v>350</v>
      </c>
      <c r="C74" s="145" t="s">
        <v>93</v>
      </c>
      <c r="D74" s="145"/>
      <c r="E74" s="17" t="s">
        <v>6</v>
      </c>
      <c r="F74" s="38">
        <f>SUMIF(Suvestine!$C$3:$C$191,$L74,Suvestine!$I$3:$I$191)</f>
        <v>0.54</v>
      </c>
      <c r="G74" s="38">
        <f>SUMIF(Suvestine!$C$3:$C$191,$L74,Suvestine!$K$3:$K$191)</f>
        <v>0.54</v>
      </c>
      <c r="H74" s="21">
        <f>SUMIF(Suvestine!$C$3:$C$191,$L74,Suvestine!$M$3:$M$191)</f>
        <v>0.54</v>
      </c>
      <c r="I74" s="20">
        <f t="shared" si="2"/>
        <v>0</v>
      </c>
      <c r="J74" s="18">
        <f t="shared" si="3"/>
        <v>0</v>
      </c>
      <c r="L74" s="35">
        <v>801</v>
      </c>
    </row>
    <row r="75" spans="1:12" ht="12" customHeight="1" x14ac:dyDescent="0.2">
      <c r="A75" s="8" t="str">
        <f>INDEX(Suvestine!$B$3:$B$191,MATCH(L75,Suvestine!$C$3:$C$191,0),1)</f>
        <v xml:space="preserve"> </v>
      </c>
      <c r="B75" s="147" t="s">
        <v>94</v>
      </c>
      <c r="C75" s="145" t="s">
        <v>95</v>
      </c>
      <c r="D75" s="145"/>
      <c r="E75" s="17" t="s">
        <v>6</v>
      </c>
      <c r="F75" s="38">
        <f>SUMIF(Suvestine!$C$3:$C$191,$L75,Suvestine!$I$3:$I$191)</f>
        <v>3.42</v>
      </c>
      <c r="G75" s="38">
        <f>SUMIF(Suvestine!$C$3:$C$191,$L75,Suvestine!$K$3:$K$191)</f>
        <v>2.6</v>
      </c>
      <c r="H75" s="21">
        <f>SUMIF(Suvestine!$C$3:$C$191,$L75,Suvestine!$M$3:$M$191)</f>
        <v>2.6</v>
      </c>
      <c r="I75" s="20">
        <f t="shared" si="2"/>
        <v>0</v>
      </c>
      <c r="J75" s="18">
        <f t="shared" si="3"/>
        <v>-23.98</v>
      </c>
      <c r="L75" s="35">
        <v>802</v>
      </c>
    </row>
    <row r="76" spans="1:12" ht="12" customHeight="1" x14ac:dyDescent="0.2">
      <c r="A76" s="8" t="str">
        <f>INDEX(Suvestine!$B$3:$B$191,MATCH(L76,Suvestine!$C$3:$C$191,0),1)</f>
        <v xml:space="preserve"> </v>
      </c>
      <c r="B76" s="147"/>
      <c r="C76" s="145" t="s">
        <v>96</v>
      </c>
      <c r="D76" s="145"/>
      <c r="E76" s="17" t="s">
        <v>6</v>
      </c>
      <c r="F76" s="38">
        <f>SUMIF(Suvestine!$C$3:$C$191,$L76,Suvestine!$I$3:$I$191)</f>
        <v>3.44</v>
      </c>
      <c r="G76" s="38">
        <f>SUMIF(Suvestine!$C$3:$C$191,$L76,Suvestine!$K$3:$K$191)</f>
        <v>2.65</v>
      </c>
      <c r="H76" s="21">
        <f>SUMIF(Suvestine!$C$3:$C$191,$L76,Suvestine!$M$3:$M$191)</f>
        <v>2.56</v>
      </c>
      <c r="I76" s="20">
        <f t="shared" si="2"/>
        <v>-3.4</v>
      </c>
      <c r="J76" s="18">
        <f t="shared" si="3"/>
        <v>-25.58</v>
      </c>
      <c r="L76" s="35">
        <v>803</v>
      </c>
    </row>
    <row r="77" spans="1:12" ht="14.4" customHeight="1" x14ac:dyDescent="0.2">
      <c r="A77" s="8" t="str">
        <f>Suvestine!B74</f>
        <v>NEGALIMA</v>
      </c>
      <c r="B77" s="143" t="s">
        <v>18</v>
      </c>
      <c r="C77" s="145" t="s">
        <v>97</v>
      </c>
      <c r="D77" s="145"/>
      <c r="E77" s="17" t="s">
        <v>2</v>
      </c>
      <c r="F77" s="38">
        <f>SUMIF(Suvestine!$C$3:$C$191,$L77,Suvestine!$I$3:$I$191)</f>
        <v>5.44</v>
      </c>
      <c r="G77" s="38">
        <f>SUMIF(Suvestine!$C$3:$C$191,$L77,Suvestine!$K$3:$K$191)</f>
        <v>5.44</v>
      </c>
      <c r="H77" s="21">
        <f>SUMIF(Suvestine!$C$3:$C$191,$L77,Suvestine!$M$3:$M$191)</f>
        <v>5.44</v>
      </c>
      <c r="I77" s="20">
        <f t="shared" si="2"/>
        <v>0</v>
      </c>
      <c r="J77" s="18">
        <f t="shared" si="3"/>
        <v>0</v>
      </c>
      <c r="L77" s="35">
        <v>804</v>
      </c>
    </row>
    <row r="78" spans="1:12" ht="12" customHeight="1" x14ac:dyDescent="0.2">
      <c r="A78" s="8" t="str">
        <f>INDEX(Suvestine!$B$3:$B$191,MATCH(L78,Suvestine!$C$3:$C$191,0),1)</f>
        <v xml:space="preserve"> </v>
      </c>
      <c r="B78" s="144"/>
      <c r="C78" s="145" t="s">
        <v>98</v>
      </c>
      <c r="D78" s="145"/>
      <c r="E78" s="17" t="s">
        <v>2</v>
      </c>
      <c r="F78" s="38">
        <f>SUMIF(Suvestine!$C$3:$C$191,$L78,Suvestine!$I$3:$I$191)</f>
        <v>6.38</v>
      </c>
      <c r="G78" s="38">
        <f>SUMIF(Suvestine!$C$3:$C$191,$L78,Suvestine!$K$3:$K$191)</f>
        <v>6.67</v>
      </c>
      <c r="H78" s="21">
        <f>SUMIF(Suvestine!$C$3:$C$191,$L78,Suvestine!$M$3:$M$191)</f>
        <v>6.95</v>
      </c>
      <c r="I78" s="20">
        <f t="shared" si="2"/>
        <v>4.2</v>
      </c>
      <c r="J78" s="18">
        <f t="shared" si="3"/>
        <v>8.93</v>
      </c>
      <c r="L78" s="35">
        <v>805</v>
      </c>
    </row>
    <row r="79" spans="1:12" ht="12" customHeight="1" x14ac:dyDescent="0.2">
      <c r="A79" s="8" t="str">
        <f>INDEX(Suvestine!$B$3:$B$191,MATCH(L79,Suvestine!$C$3:$C$191,0),1)</f>
        <v xml:space="preserve"> </v>
      </c>
      <c r="B79" s="147" t="s">
        <v>99</v>
      </c>
      <c r="C79" s="145" t="s">
        <v>100</v>
      </c>
      <c r="D79" s="145"/>
      <c r="E79" s="17" t="s">
        <v>2</v>
      </c>
      <c r="F79" s="21">
        <f>SUMIF(Suvestine!$C$3:$C$191,$L79,Suvestine!$I$3:$I$191)</f>
        <v>0.77</v>
      </c>
      <c r="G79" s="21">
        <f>SUMIF(Suvestine!$C$3:$C$191,$L79,Suvestine!$K$3:$K$191)</f>
        <v>0.63</v>
      </c>
      <c r="H79" s="21">
        <f>SUMIF(Suvestine!$C$3:$C$191,$L79,Suvestine!$M$3:$M$191)</f>
        <v>0.64</v>
      </c>
      <c r="I79" s="20">
        <f t="shared" si="2"/>
        <v>1.59</v>
      </c>
      <c r="J79" s="18">
        <f t="shared" si="3"/>
        <v>-16.88</v>
      </c>
      <c r="L79" s="35">
        <v>806</v>
      </c>
    </row>
    <row r="80" spans="1:12" ht="15.75" customHeight="1" thickBot="1" x14ac:dyDescent="0.25">
      <c r="A80" s="8" t="str">
        <f>INDEX(Suvestine!$B$3:$B$191,MATCH(L80,Suvestine!$C$3:$C$191,0),1)</f>
        <v xml:space="preserve"> </v>
      </c>
      <c r="B80" s="161"/>
      <c r="C80" s="162" t="s">
        <v>101</v>
      </c>
      <c r="D80" s="162"/>
      <c r="E80" s="116" t="s">
        <v>2</v>
      </c>
      <c r="F80" s="117">
        <f>SUMIF(Suvestine!$C$3:$C$191,$L80,Suvestine!$I$3:$I$191)</f>
        <v>0.74</v>
      </c>
      <c r="G80" s="117">
        <f>SUMIF(Suvestine!$C$3:$C$191,$L80,Suvestine!$K$3:$K$191)</f>
        <v>0.7</v>
      </c>
      <c r="H80" s="118">
        <f>SUMIF(Suvestine!$C$3:$C$191,$L80,Suvestine!$M$3:$M$191)</f>
        <v>0.68</v>
      </c>
      <c r="I80" s="119">
        <f t="shared" si="2"/>
        <v>-2.86</v>
      </c>
      <c r="J80" s="120">
        <f t="shared" si="3"/>
        <v>-8.11</v>
      </c>
      <c r="L80" s="35">
        <v>807</v>
      </c>
    </row>
    <row r="81" spans="1:12" ht="11.25" customHeight="1" thickTop="1" x14ac:dyDescent="0.2"/>
    <row r="82" spans="1:12" x14ac:dyDescent="0.2">
      <c r="B82" s="1" t="s">
        <v>489</v>
      </c>
      <c r="D82" s="4"/>
      <c r="E82" s="35"/>
      <c r="L82" s="1"/>
    </row>
    <row r="83" spans="1:12" x14ac:dyDescent="0.2">
      <c r="B83" s="1" t="s">
        <v>490</v>
      </c>
      <c r="E83" s="35"/>
      <c r="L83" s="1"/>
    </row>
    <row r="84" spans="1:12" ht="11.25" customHeight="1" x14ac:dyDescent="0.2">
      <c r="B84" s="1" t="s">
        <v>5</v>
      </c>
      <c r="C84" s="2"/>
      <c r="E84" s="4"/>
      <c r="F84" s="4"/>
      <c r="G84" s="4"/>
      <c r="H84" s="4"/>
    </row>
    <row r="85" spans="1:12" ht="11.25" customHeight="1" x14ac:dyDescent="0.2">
      <c r="B85" s="159" t="s">
        <v>391</v>
      </c>
      <c r="C85" s="160"/>
      <c r="D85" s="160"/>
      <c r="E85" s="160"/>
      <c r="F85" s="160"/>
      <c r="G85" s="160"/>
    </row>
    <row r="86" spans="1:12" ht="11.25" customHeight="1" x14ac:dyDescent="0.2">
      <c r="B86" s="3" t="s">
        <v>160</v>
      </c>
      <c r="C86" s="2"/>
    </row>
    <row r="87" spans="1:12" ht="12" customHeight="1" x14ac:dyDescent="0.2">
      <c r="B87" s="3"/>
      <c r="C87" s="2"/>
    </row>
    <row r="88" spans="1:12" customFormat="1" ht="13.2" x14ac:dyDescent="0.25">
      <c r="A88" s="134"/>
      <c r="B88" s="135" t="s">
        <v>16</v>
      </c>
      <c r="C88" s="136"/>
      <c r="D88" s="136"/>
      <c r="E88" s="136"/>
      <c r="F88" s="136"/>
      <c r="G88" s="136"/>
      <c r="H88" s="136"/>
      <c r="I88" s="136"/>
    </row>
    <row r="89" spans="1:12" customFormat="1" ht="13.2" x14ac:dyDescent="0.25">
      <c r="A89" s="134"/>
      <c r="B89" s="135"/>
      <c r="C89" s="136"/>
      <c r="D89" s="136"/>
      <c r="E89" s="136"/>
      <c r="F89" s="136"/>
      <c r="G89" s="136"/>
      <c r="H89" s="136"/>
      <c r="I89" s="136"/>
    </row>
    <row r="90" spans="1:12" customFormat="1" ht="13.2" x14ac:dyDescent="0.25">
      <c r="A90" s="137"/>
      <c r="B90" s="138" t="s">
        <v>460</v>
      </c>
      <c r="C90" s="136"/>
      <c r="D90" s="136"/>
      <c r="E90" s="136"/>
      <c r="F90" s="136"/>
      <c r="G90" s="136"/>
      <c r="H90" s="136"/>
      <c r="I90" s="136"/>
    </row>
    <row r="91" spans="1:12" customFormat="1" ht="13.2" x14ac:dyDescent="0.25">
      <c r="A91" s="137"/>
      <c r="B91" s="138" t="s">
        <v>462</v>
      </c>
      <c r="C91" s="136"/>
      <c r="D91" s="136"/>
      <c r="E91" s="136"/>
      <c r="F91" s="136"/>
      <c r="G91" s="136"/>
      <c r="H91" s="136"/>
      <c r="I91" s="136"/>
    </row>
    <row r="92" spans="1:12" customFormat="1" ht="13.2" x14ac:dyDescent="0.25">
      <c r="A92" s="137"/>
      <c r="B92" s="138" t="s">
        <v>461</v>
      </c>
      <c r="C92" s="136"/>
      <c r="D92" s="136"/>
      <c r="E92" s="136"/>
      <c r="F92" s="136"/>
      <c r="G92" s="136"/>
      <c r="H92" s="136"/>
      <c r="I92" s="136"/>
    </row>
    <row r="93" spans="1:12" customFormat="1" ht="13.2" x14ac:dyDescent="0.25">
      <c r="A93" s="137"/>
      <c r="B93" s="138" t="s">
        <v>463</v>
      </c>
      <c r="C93" s="136"/>
      <c r="D93" s="136"/>
      <c r="E93" s="136"/>
      <c r="F93" s="136"/>
      <c r="G93" s="136"/>
      <c r="H93" s="136"/>
      <c r="I93" s="136"/>
    </row>
    <row r="94" spans="1:12" customFormat="1" ht="13.2" x14ac:dyDescent="0.25">
      <c r="A94" s="137"/>
      <c r="B94" s="138" t="s">
        <v>464</v>
      </c>
      <c r="C94" s="136"/>
      <c r="D94" s="136"/>
      <c r="E94" s="136"/>
      <c r="F94" s="136"/>
      <c r="G94" s="136"/>
      <c r="H94" s="136"/>
      <c r="I94" s="136"/>
    </row>
    <row r="95" spans="1:12" customFormat="1" ht="13.2" x14ac:dyDescent="0.25">
      <c r="A95" s="137"/>
      <c r="B95" s="138" t="s">
        <v>465</v>
      </c>
      <c r="C95" s="136"/>
      <c r="D95" s="136"/>
      <c r="E95" s="136"/>
      <c r="F95" s="136"/>
      <c r="G95" s="136"/>
      <c r="H95" s="136"/>
      <c r="I95" s="136"/>
    </row>
    <row r="96" spans="1:12" customFormat="1" ht="13.2" x14ac:dyDescent="0.25">
      <c r="A96" s="137"/>
      <c r="B96" s="138" t="s">
        <v>466</v>
      </c>
      <c r="C96" s="136"/>
      <c r="D96" s="136"/>
      <c r="E96" s="136"/>
      <c r="F96" s="136"/>
      <c r="G96" s="136"/>
      <c r="H96" s="136"/>
      <c r="I96" s="136"/>
    </row>
    <row r="97" spans="1:9" customFormat="1" ht="13.2" x14ac:dyDescent="0.25">
      <c r="A97" s="137"/>
      <c r="B97" s="138" t="s">
        <v>467</v>
      </c>
      <c r="C97" s="136"/>
      <c r="D97" s="136"/>
      <c r="E97" s="136"/>
      <c r="F97" s="136"/>
      <c r="G97" s="136"/>
      <c r="H97" s="136"/>
      <c r="I97" s="136"/>
    </row>
    <row r="98" spans="1:9" customFormat="1" ht="13.2" x14ac:dyDescent="0.25">
      <c r="A98" s="137"/>
      <c r="B98" s="138" t="s">
        <v>468</v>
      </c>
      <c r="C98" s="136"/>
      <c r="D98" s="136"/>
      <c r="E98" s="136"/>
      <c r="F98" s="136"/>
      <c r="G98" s="136"/>
      <c r="H98" s="136"/>
      <c r="I98" s="136"/>
    </row>
    <row r="99" spans="1:9" customFormat="1" ht="13.2" x14ac:dyDescent="0.25">
      <c r="A99" s="137"/>
      <c r="B99" s="138" t="s">
        <v>469</v>
      </c>
      <c r="C99" s="136"/>
      <c r="D99" s="136"/>
      <c r="E99" s="136"/>
      <c r="F99" s="136"/>
      <c r="G99" s="136"/>
      <c r="H99" s="136"/>
      <c r="I99" s="136"/>
    </row>
    <row r="100" spans="1:9" customFormat="1" ht="13.2" x14ac:dyDescent="0.25">
      <c r="A100" s="137"/>
      <c r="B100" s="138" t="s">
        <v>470</v>
      </c>
      <c r="C100" s="136"/>
      <c r="D100" s="136"/>
      <c r="E100" s="136"/>
      <c r="F100" s="136"/>
      <c r="G100" s="136"/>
      <c r="H100" s="136"/>
      <c r="I100" s="136"/>
    </row>
    <row r="101" spans="1:9" customFormat="1" ht="13.2" x14ac:dyDescent="0.25">
      <c r="A101" s="137"/>
      <c r="B101" s="138" t="s">
        <v>471</v>
      </c>
      <c r="C101" s="136"/>
      <c r="D101" s="136"/>
      <c r="E101" s="136"/>
      <c r="F101" s="136"/>
      <c r="G101" s="136"/>
      <c r="H101" s="136"/>
      <c r="I101" s="136"/>
    </row>
    <row r="102" spans="1:9" customFormat="1" ht="13.2" x14ac:dyDescent="0.25">
      <c r="A102" s="137"/>
      <c r="B102" s="138" t="s">
        <v>472</v>
      </c>
      <c r="C102" s="136"/>
      <c r="D102" s="136"/>
      <c r="E102" s="136"/>
      <c r="F102" s="136"/>
      <c r="G102" s="136"/>
      <c r="H102" s="136"/>
      <c r="I102" s="136"/>
    </row>
    <row r="103" spans="1:9" customFormat="1" ht="13.2" x14ac:dyDescent="0.25">
      <c r="A103" s="137"/>
      <c r="B103" s="138" t="s">
        <v>473</v>
      </c>
      <c r="C103" s="136"/>
      <c r="D103" s="136"/>
      <c r="E103" s="136"/>
      <c r="F103" s="136"/>
      <c r="G103" s="136"/>
      <c r="H103" s="136"/>
      <c r="I103" s="136"/>
    </row>
    <row r="104" spans="1:9" customFormat="1" ht="13.2" x14ac:dyDescent="0.25">
      <c r="A104" s="137"/>
      <c r="B104" s="138" t="s">
        <v>474</v>
      </c>
      <c r="C104" s="136"/>
      <c r="D104" s="136"/>
      <c r="E104" s="136"/>
      <c r="F104" s="136"/>
      <c r="G104" s="136"/>
      <c r="H104" s="136"/>
      <c r="I104" s="136"/>
    </row>
    <row r="105" spans="1:9" customFormat="1" ht="13.2" x14ac:dyDescent="0.25">
      <c r="A105" s="137"/>
      <c r="B105" s="138" t="s">
        <v>475</v>
      </c>
      <c r="C105" s="136"/>
      <c r="D105" s="136"/>
      <c r="E105" s="136"/>
      <c r="F105" s="136"/>
      <c r="G105" s="136"/>
      <c r="H105" s="136"/>
      <c r="I105" s="136"/>
    </row>
    <row r="106" spans="1:9" customFormat="1" ht="13.2" x14ac:dyDescent="0.25">
      <c r="A106" s="137"/>
      <c r="B106" s="138" t="s">
        <v>476</v>
      </c>
      <c r="C106" s="136"/>
      <c r="D106" s="136"/>
      <c r="E106" s="136"/>
      <c r="F106" s="136"/>
      <c r="G106" s="136"/>
      <c r="H106" s="136"/>
      <c r="I106" s="136"/>
    </row>
    <row r="107" spans="1:9" customFormat="1" ht="13.2" x14ac:dyDescent="0.25">
      <c r="A107" s="137"/>
      <c r="B107" s="138" t="s">
        <v>477</v>
      </c>
      <c r="C107" s="136"/>
      <c r="D107" s="136"/>
      <c r="E107" s="136"/>
      <c r="F107" s="136"/>
      <c r="G107" s="136"/>
      <c r="H107" s="136"/>
      <c r="I107" s="136"/>
    </row>
    <row r="108" spans="1:9" customFormat="1" ht="13.2" x14ac:dyDescent="0.25">
      <c r="A108" s="137"/>
      <c r="B108" s="138" t="s">
        <v>478</v>
      </c>
      <c r="C108" s="136"/>
      <c r="D108" s="136"/>
      <c r="E108" s="136"/>
      <c r="F108" s="136"/>
      <c r="G108" s="136"/>
      <c r="H108" s="136"/>
      <c r="I108" s="136"/>
    </row>
    <row r="109" spans="1:9" customFormat="1" ht="13.2" x14ac:dyDescent="0.25">
      <c r="A109" s="137"/>
      <c r="B109" s="138" t="s">
        <v>479</v>
      </c>
      <c r="C109" s="136"/>
      <c r="D109" s="136"/>
      <c r="E109" s="136"/>
      <c r="F109" s="136"/>
      <c r="G109" s="136"/>
      <c r="H109" s="136"/>
      <c r="I109" s="136"/>
    </row>
    <row r="110" spans="1:9" customFormat="1" ht="13.2" x14ac:dyDescent="0.25">
      <c r="A110" s="137"/>
      <c r="B110" s="138" t="s">
        <v>480</v>
      </c>
      <c r="C110" s="136"/>
      <c r="D110" s="136"/>
      <c r="E110" s="136"/>
      <c r="F110" s="136"/>
      <c r="G110" s="136"/>
      <c r="H110" s="136"/>
      <c r="I110" s="136"/>
    </row>
    <row r="111" spans="1:9" customFormat="1" ht="13.2" x14ac:dyDescent="0.25">
      <c r="A111" s="137"/>
      <c r="B111" s="138" t="s">
        <v>481</v>
      </c>
      <c r="C111" s="136"/>
      <c r="D111" s="136"/>
      <c r="E111" s="136"/>
      <c r="F111" s="136"/>
      <c r="G111" s="136"/>
      <c r="H111" s="136"/>
      <c r="I111" s="136"/>
    </row>
    <row r="112" spans="1:9" customFormat="1" ht="13.2" x14ac:dyDescent="0.25">
      <c r="A112" s="137"/>
      <c r="B112" s="138" t="s">
        <v>482</v>
      </c>
      <c r="C112" s="136"/>
      <c r="D112" s="136"/>
      <c r="E112" s="136"/>
      <c r="F112" s="136"/>
      <c r="G112" s="136"/>
      <c r="H112" s="136"/>
      <c r="I112" s="136"/>
    </row>
    <row r="113" spans="1:12" customFormat="1" ht="13.2" x14ac:dyDescent="0.25">
      <c r="A113" s="137"/>
      <c r="B113" s="138" t="s">
        <v>483</v>
      </c>
      <c r="C113" s="136"/>
      <c r="D113" s="136"/>
      <c r="E113" s="136"/>
      <c r="F113" s="136"/>
      <c r="G113" s="136"/>
      <c r="H113" s="136"/>
      <c r="I113" s="136"/>
    </row>
    <row r="114" spans="1:12" customFormat="1" ht="13.2" x14ac:dyDescent="0.25">
      <c r="A114" s="137"/>
      <c r="B114" s="138" t="s">
        <v>484</v>
      </c>
      <c r="C114" s="136"/>
      <c r="D114" s="136"/>
      <c r="E114" s="136"/>
      <c r="F114" s="136"/>
      <c r="G114" s="136"/>
      <c r="H114" s="136"/>
      <c r="I114" s="136"/>
    </row>
    <row r="115" spans="1:12" customFormat="1" ht="13.2" x14ac:dyDescent="0.25">
      <c r="A115" s="137"/>
      <c r="B115" s="138" t="s">
        <v>485</v>
      </c>
      <c r="C115" s="136"/>
      <c r="D115" s="136"/>
      <c r="E115" s="136"/>
      <c r="F115" s="136"/>
      <c r="G115" s="136"/>
      <c r="H115" s="136"/>
      <c r="I115" s="136"/>
    </row>
    <row r="116" spans="1:12" x14ac:dyDescent="0.2">
      <c r="B116" s="122"/>
      <c r="C116" s="122"/>
      <c r="D116" s="122"/>
      <c r="E116" s="123"/>
    </row>
    <row r="117" spans="1:12" ht="13.2" customHeight="1" x14ac:dyDescent="0.25">
      <c r="A117" s="1"/>
      <c r="B117" s="158" t="s">
        <v>452</v>
      </c>
      <c r="C117" s="158"/>
      <c r="J117" s="128"/>
      <c r="K117" s="128"/>
      <c r="L117" s="1"/>
    </row>
    <row r="118" spans="1:12" ht="12" customHeight="1" x14ac:dyDescent="0.25">
      <c r="A118" s="138"/>
      <c r="B118" s="158" t="s">
        <v>453</v>
      </c>
      <c r="C118" s="158"/>
      <c r="D118" s="158"/>
      <c r="E118" s="158"/>
      <c r="F118" s="158"/>
      <c r="J118" s="128"/>
      <c r="K118" s="128"/>
      <c r="L118" s="1"/>
    </row>
  </sheetData>
  <mergeCells count="94">
    <mergeCell ref="B118:F118"/>
    <mergeCell ref="B85:G85"/>
    <mergeCell ref="B77:B78"/>
    <mergeCell ref="C77:D77"/>
    <mergeCell ref="C78:D78"/>
    <mergeCell ref="B79:B80"/>
    <mergeCell ref="C79:D79"/>
    <mergeCell ref="C80:D80"/>
    <mergeCell ref="B117:C117"/>
    <mergeCell ref="B72:B73"/>
    <mergeCell ref="C72:D72"/>
    <mergeCell ref="C73:D73"/>
    <mergeCell ref="C74:D74"/>
    <mergeCell ref="B75:B76"/>
    <mergeCell ref="C75:D75"/>
    <mergeCell ref="C76:D76"/>
    <mergeCell ref="B68:B69"/>
    <mergeCell ref="C68:D68"/>
    <mergeCell ref="C69:D69"/>
    <mergeCell ref="B70:B71"/>
    <mergeCell ref="C70:D70"/>
    <mergeCell ref="C71:D71"/>
    <mergeCell ref="C61:D61"/>
    <mergeCell ref="B62:B65"/>
    <mergeCell ref="C62:C63"/>
    <mergeCell ref="C64:C65"/>
    <mergeCell ref="B66:B67"/>
    <mergeCell ref="C66:D66"/>
    <mergeCell ref="C67:D67"/>
    <mergeCell ref="B57:B61"/>
    <mergeCell ref="C57:D57"/>
    <mergeCell ref="C58:D58"/>
    <mergeCell ref="C59:D59"/>
    <mergeCell ref="C60:D60"/>
    <mergeCell ref="C52:D52"/>
    <mergeCell ref="B53:B56"/>
    <mergeCell ref="C53:D53"/>
    <mergeCell ref="C54:D54"/>
    <mergeCell ref="C56:D56"/>
    <mergeCell ref="C55:D55"/>
    <mergeCell ref="C43:D43"/>
    <mergeCell ref="B44:D44"/>
    <mergeCell ref="B45:D45"/>
    <mergeCell ref="B46:D46"/>
    <mergeCell ref="B47:D47"/>
    <mergeCell ref="B48:B51"/>
    <mergeCell ref="C48:D48"/>
    <mergeCell ref="C49:D49"/>
    <mergeCell ref="C50:D50"/>
    <mergeCell ref="C51:D51"/>
    <mergeCell ref="B40:B42"/>
    <mergeCell ref="C40:D40"/>
    <mergeCell ref="C41:D41"/>
    <mergeCell ref="C42:D42"/>
    <mergeCell ref="B30:B31"/>
    <mergeCell ref="C30:D30"/>
    <mergeCell ref="C31:D31"/>
    <mergeCell ref="B32:B33"/>
    <mergeCell ref="C32:D32"/>
    <mergeCell ref="C33:D33"/>
    <mergeCell ref="C34:D34"/>
    <mergeCell ref="C35:D35"/>
    <mergeCell ref="B36:B39"/>
    <mergeCell ref="C36:C37"/>
    <mergeCell ref="C38:C39"/>
    <mergeCell ref="C28:D28"/>
    <mergeCell ref="C29:D29"/>
    <mergeCell ref="B19:B20"/>
    <mergeCell ref="D19:D20"/>
    <mergeCell ref="B21:B23"/>
    <mergeCell ref="C21:D21"/>
    <mergeCell ref="C22:D22"/>
    <mergeCell ref="C23:D23"/>
    <mergeCell ref="C27:D27"/>
    <mergeCell ref="B24:B27"/>
    <mergeCell ref="C25:D25"/>
    <mergeCell ref="C26:D26"/>
    <mergeCell ref="B28:B29"/>
    <mergeCell ref="B2:J2"/>
    <mergeCell ref="B4:D5"/>
    <mergeCell ref="E4:E5"/>
    <mergeCell ref="I4:J4"/>
    <mergeCell ref="G4:H4"/>
    <mergeCell ref="B6:B9"/>
    <mergeCell ref="C6:C7"/>
    <mergeCell ref="C8:C9"/>
    <mergeCell ref="B10:B11"/>
    <mergeCell ref="B12:B13"/>
    <mergeCell ref="C12:C13"/>
    <mergeCell ref="B15:B16"/>
    <mergeCell ref="C15:D15"/>
    <mergeCell ref="C16:D16"/>
    <mergeCell ref="D17:D18"/>
    <mergeCell ref="C24:D24"/>
  </mergeCells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s3"/>
  <dimension ref="A1:R109"/>
  <sheetViews>
    <sheetView showGridLines="0" topLeftCell="A43" zoomScaleNormal="100" workbookViewId="0">
      <selection activeCell="A70" sqref="A70:XFD70"/>
    </sheetView>
  </sheetViews>
  <sheetFormatPr defaultColWidth="9.109375" defaultRowHeight="10.199999999999999" x14ac:dyDescent="0.2"/>
  <cols>
    <col min="1" max="1" width="11" style="4" customWidth="1"/>
    <col min="2" max="2" width="8" style="26" customWidth="1"/>
    <col min="3" max="3" width="5.44140625" style="11" customWidth="1"/>
    <col min="4" max="4" width="60.109375" style="8" customWidth="1"/>
    <col min="5" max="5" width="8" style="1" customWidth="1"/>
    <col min="6" max="6" width="10.6640625" style="1" customWidth="1"/>
    <col min="7" max="7" width="6.6640625" style="1" customWidth="1"/>
    <col min="8" max="8" width="9.44140625" style="1" customWidth="1"/>
    <col min="9" max="9" width="7.44140625" style="1" customWidth="1"/>
    <col min="10" max="10" width="3.44140625" style="1" customWidth="1"/>
    <col min="11" max="11" width="8.109375" style="1" customWidth="1"/>
    <col min="12" max="12" width="3.109375" style="7" customWidth="1"/>
    <col min="13" max="13" width="7.109375" style="1" customWidth="1"/>
    <col min="14" max="14" width="3.109375" style="9" customWidth="1"/>
    <col min="15" max="16" width="9.109375" style="1" customWidth="1"/>
    <col min="17" max="17" width="3" style="1" customWidth="1"/>
    <col min="18" max="18" width="60.88671875" style="1" customWidth="1"/>
    <col min="19" max="16384" width="9.109375" style="1"/>
  </cols>
  <sheetData>
    <row r="1" spans="1:18" ht="12.75" customHeight="1" x14ac:dyDescent="0.2">
      <c r="B1" s="26" t="s">
        <v>27</v>
      </c>
      <c r="C1" s="172" t="s">
        <v>32</v>
      </c>
      <c r="D1" s="175" t="s">
        <v>21</v>
      </c>
      <c r="E1" s="173" t="s">
        <v>0</v>
      </c>
      <c r="F1" s="173"/>
      <c r="G1" s="173"/>
      <c r="H1" s="173" t="s">
        <v>4</v>
      </c>
      <c r="I1" s="179">
        <v>2017</v>
      </c>
      <c r="J1" s="179"/>
      <c r="K1" s="178">
        <v>2018</v>
      </c>
      <c r="L1" s="178"/>
      <c r="M1" s="178"/>
      <c r="N1" s="178"/>
      <c r="O1" s="173" t="s">
        <v>30</v>
      </c>
      <c r="P1" s="177"/>
    </row>
    <row r="2" spans="1:18" ht="10.8" thickBot="1" x14ac:dyDescent="0.25">
      <c r="C2" s="172"/>
      <c r="D2" s="176"/>
      <c r="E2" s="174"/>
      <c r="F2" s="174"/>
      <c r="G2" s="174"/>
      <c r="H2" s="174"/>
      <c r="I2" s="1" t="s">
        <v>351</v>
      </c>
      <c r="J2" s="32" t="s">
        <v>17</v>
      </c>
      <c r="K2" s="1" t="s">
        <v>349</v>
      </c>
      <c r="L2" s="32" t="s">
        <v>17</v>
      </c>
      <c r="M2" s="1" t="s">
        <v>351</v>
      </c>
      <c r="N2" s="33" t="s">
        <v>17</v>
      </c>
      <c r="O2" s="31" t="s">
        <v>29</v>
      </c>
      <c r="P2" s="34" t="s">
        <v>28</v>
      </c>
    </row>
    <row r="3" spans="1:18" ht="20.399999999999999" x14ac:dyDescent="0.25">
      <c r="A3" s="24">
        <v>2</v>
      </c>
      <c r="B3" s="26" t="str">
        <f>IF(A3=1,"NEGALIMA",IF(A3=2," ",IF(OR(L3&lt;3,N3&lt;3,J3&lt;3),"NEGALIMA"," ")))</f>
        <v xml:space="preserve"> </v>
      </c>
      <c r="C3" s="11">
        <v>101</v>
      </c>
      <c r="D3" s="41" t="s">
        <v>104</v>
      </c>
      <c r="E3" s="180" t="s">
        <v>33</v>
      </c>
      <c r="F3" s="182" t="s">
        <v>34</v>
      </c>
      <c r="G3" s="42" t="s">
        <v>35</v>
      </c>
      <c r="H3" s="43" t="s">
        <v>6</v>
      </c>
      <c r="I3" s="103">
        <v>1.54</v>
      </c>
      <c r="J3" s="103">
        <v>19</v>
      </c>
      <c r="K3" s="103">
        <v>1.49</v>
      </c>
      <c r="L3" s="103">
        <v>20</v>
      </c>
      <c r="M3" s="103">
        <v>1.53</v>
      </c>
      <c r="N3" s="103">
        <v>19</v>
      </c>
      <c r="O3" s="103">
        <v>2.68</v>
      </c>
      <c r="P3" s="107">
        <v>-0.65</v>
      </c>
      <c r="Q3" s="12"/>
      <c r="R3" t="s">
        <v>203</v>
      </c>
    </row>
    <row r="4" spans="1:18" ht="20.399999999999999" x14ac:dyDescent="0.25">
      <c r="A4" s="25">
        <v>1</v>
      </c>
      <c r="B4" s="26" t="str">
        <f t="shared" ref="B4:B5" si="0">IF(A4=1,"NEGALIMA",IF(A4=2," ",IF(OR(L4&lt;3,N4&lt;3,J4&lt;3),"NEGALIMA"," ")))</f>
        <v>NEGALIMA</v>
      </c>
      <c r="C4" s="11">
        <v>102</v>
      </c>
      <c r="D4" s="44" t="s">
        <v>105</v>
      </c>
      <c r="E4" s="181"/>
      <c r="F4" s="183"/>
      <c r="G4" s="45" t="s">
        <v>36</v>
      </c>
      <c r="H4" s="46" t="s">
        <v>6</v>
      </c>
      <c r="I4" s="103">
        <v>1.41</v>
      </c>
      <c r="J4" s="103">
        <v>2</v>
      </c>
      <c r="K4" s="103">
        <v>1.45</v>
      </c>
      <c r="L4" s="103">
        <v>4</v>
      </c>
      <c r="M4" s="103">
        <v>1.38</v>
      </c>
      <c r="N4" s="103">
        <v>2</v>
      </c>
      <c r="O4" s="103">
        <v>-4.83</v>
      </c>
      <c r="P4" s="107">
        <v>-2.13</v>
      </c>
      <c r="Q4" s="12"/>
      <c r="R4" t="s">
        <v>204</v>
      </c>
    </row>
    <row r="5" spans="1:18" ht="21" customHeight="1" x14ac:dyDescent="0.25">
      <c r="A5" s="25">
        <v>2</v>
      </c>
      <c r="B5" s="26" t="str">
        <f t="shared" si="0"/>
        <v xml:space="preserve"> </v>
      </c>
      <c r="C5" s="11">
        <v>103</v>
      </c>
      <c r="D5" s="44" t="s">
        <v>106</v>
      </c>
      <c r="E5" s="181"/>
      <c r="F5" s="184" t="s">
        <v>37</v>
      </c>
      <c r="G5" s="45" t="s">
        <v>35</v>
      </c>
      <c r="H5" s="46" t="s">
        <v>6</v>
      </c>
      <c r="I5" s="103">
        <v>1.73</v>
      </c>
      <c r="J5" s="103">
        <v>19</v>
      </c>
      <c r="K5" s="103">
        <v>1.66</v>
      </c>
      <c r="L5" s="103">
        <v>17</v>
      </c>
      <c r="M5" s="103">
        <v>1.64</v>
      </c>
      <c r="N5" s="103">
        <v>13</v>
      </c>
      <c r="O5" s="103">
        <v>-1.2</v>
      </c>
      <c r="P5" s="107">
        <v>-5.2</v>
      </c>
      <c r="Q5" s="12"/>
      <c r="R5" t="s">
        <v>205</v>
      </c>
    </row>
    <row r="6" spans="1:18" ht="20.399999999999999" x14ac:dyDescent="0.25">
      <c r="A6" s="25">
        <v>1</v>
      </c>
      <c r="B6" s="26" t="str">
        <f>IF(A6=1,"NEGALIMA",IF(A6=2," ",IF(OR(L6&lt;3,N6&lt;3,J6&lt;3),"NEGALIMA"," ")))</f>
        <v>NEGALIMA</v>
      </c>
      <c r="C6" s="11">
        <v>104</v>
      </c>
      <c r="D6" s="44" t="s">
        <v>107</v>
      </c>
      <c r="E6" s="181"/>
      <c r="F6" s="184"/>
      <c r="G6" s="45" t="s">
        <v>36</v>
      </c>
      <c r="H6" s="46" t="s">
        <v>6</v>
      </c>
      <c r="I6" s="103" t="s">
        <v>170</v>
      </c>
      <c r="J6" s="103"/>
      <c r="K6" s="103" t="s">
        <v>170</v>
      </c>
      <c r="L6" s="103"/>
      <c r="M6" s="103" t="s">
        <v>170</v>
      </c>
      <c r="N6" s="103"/>
      <c r="O6" s="103" t="s">
        <v>170</v>
      </c>
      <c r="P6" s="107" t="s">
        <v>170</v>
      </c>
      <c r="Q6" s="12"/>
      <c r="R6" t="s">
        <v>206</v>
      </c>
    </row>
    <row r="7" spans="1:18" ht="19.8" customHeight="1" x14ac:dyDescent="0.25">
      <c r="A7" s="25">
        <v>2</v>
      </c>
      <c r="B7" s="26" t="str">
        <f t="shared" ref="B7:B71" si="1">IF(A7=1,"NEGALIMA",IF(A7=2," ",IF(OR(L7&lt;3,N7&lt;3,J7&lt;3),"NEGALIMA"," ")))</f>
        <v xml:space="preserve"> </v>
      </c>
      <c r="C7" s="11">
        <v>105</v>
      </c>
      <c r="D7" s="44" t="s">
        <v>108</v>
      </c>
      <c r="E7" s="181" t="s">
        <v>38</v>
      </c>
      <c r="F7" s="45" t="s">
        <v>34</v>
      </c>
      <c r="G7" s="45" t="s">
        <v>35</v>
      </c>
      <c r="H7" s="46" t="s">
        <v>6</v>
      </c>
      <c r="I7" s="103">
        <v>1.78</v>
      </c>
      <c r="J7" s="103">
        <v>10</v>
      </c>
      <c r="K7" s="103">
        <v>1.87</v>
      </c>
      <c r="L7" s="103">
        <v>7</v>
      </c>
      <c r="M7" s="103">
        <v>1.91</v>
      </c>
      <c r="N7" s="103">
        <v>8</v>
      </c>
      <c r="O7" s="103">
        <v>2.14</v>
      </c>
      <c r="P7" s="107">
        <v>7.3</v>
      </c>
      <c r="Q7" s="12"/>
      <c r="R7" t="s">
        <v>207</v>
      </c>
    </row>
    <row r="8" spans="1:18" ht="20.399999999999999" x14ac:dyDescent="0.25">
      <c r="A8" s="25">
        <v>2</v>
      </c>
      <c r="B8" s="26" t="str">
        <f t="shared" si="1"/>
        <v xml:space="preserve"> </v>
      </c>
      <c r="C8" s="11">
        <v>106</v>
      </c>
      <c r="D8" s="44" t="s">
        <v>109</v>
      </c>
      <c r="E8" s="181"/>
      <c r="F8" s="48" t="s">
        <v>37</v>
      </c>
      <c r="G8" s="45" t="s">
        <v>35</v>
      </c>
      <c r="H8" s="46" t="s">
        <v>6</v>
      </c>
      <c r="I8" s="103">
        <v>1.43</v>
      </c>
      <c r="J8" s="103">
        <v>21</v>
      </c>
      <c r="K8" s="103">
        <v>1.5</v>
      </c>
      <c r="L8" s="103">
        <v>21</v>
      </c>
      <c r="M8" s="103">
        <v>1.48</v>
      </c>
      <c r="N8" s="103">
        <v>24</v>
      </c>
      <c r="O8" s="103">
        <v>-1.33</v>
      </c>
      <c r="P8" s="107">
        <v>3.5</v>
      </c>
      <c r="Q8" s="12"/>
      <c r="R8" t="s">
        <v>208</v>
      </c>
    </row>
    <row r="9" spans="1:18" ht="20.399999999999999" x14ac:dyDescent="0.25">
      <c r="A9" s="25">
        <v>2</v>
      </c>
      <c r="B9" s="26" t="str">
        <f t="shared" si="1"/>
        <v xml:space="preserve"> </v>
      </c>
      <c r="C9" s="11">
        <v>107</v>
      </c>
      <c r="D9" s="44" t="s">
        <v>110</v>
      </c>
      <c r="E9" s="181" t="s">
        <v>39</v>
      </c>
      <c r="F9" s="183" t="s">
        <v>34</v>
      </c>
      <c r="G9" s="45" t="s">
        <v>35</v>
      </c>
      <c r="H9" s="46" t="s">
        <v>6</v>
      </c>
      <c r="I9" s="103">
        <v>1.67</v>
      </c>
      <c r="J9" s="103">
        <v>23</v>
      </c>
      <c r="K9" s="103">
        <v>1.65</v>
      </c>
      <c r="L9" s="103">
        <v>25</v>
      </c>
      <c r="M9" s="103">
        <v>1.63</v>
      </c>
      <c r="N9" s="103">
        <v>20</v>
      </c>
      <c r="O9" s="103">
        <v>-1.21</v>
      </c>
      <c r="P9" s="107">
        <v>-2.4</v>
      </c>
      <c r="Q9" s="12"/>
      <c r="R9" t="s">
        <v>209</v>
      </c>
    </row>
    <row r="10" spans="1:18" ht="20.399999999999999" x14ac:dyDescent="0.25">
      <c r="A10" s="25">
        <v>2</v>
      </c>
      <c r="B10" s="26" t="str">
        <f t="shared" si="1"/>
        <v xml:space="preserve"> </v>
      </c>
      <c r="C10" s="11">
        <v>108</v>
      </c>
      <c r="D10" s="44" t="s">
        <v>111</v>
      </c>
      <c r="E10" s="181"/>
      <c r="F10" s="183"/>
      <c r="G10" s="45" t="s">
        <v>36</v>
      </c>
      <c r="H10" s="46" t="s">
        <v>6</v>
      </c>
      <c r="I10" s="103">
        <v>1.32</v>
      </c>
      <c r="J10" s="103">
        <v>7</v>
      </c>
      <c r="K10" s="103">
        <v>1.5</v>
      </c>
      <c r="L10" s="103">
        <v>8</v>
      </c>
      <c r="M10" s="103">
        <v>1.52</v>
      </c>
      <c r="N10" s="103">
        <v>9</v>
      </c>
      <c r="O10" s="103">
        <v>1.33</v>
      </c>
      <c r="P10" s="107">
        <v>15.15</v>
      </c>
      <c r="Q10" s="12"/>
      <c r="R10" t="s">
        <v>210</v>
      </c>
    </row>
    <row r="11" spans="1:18" ht="13.2" x14ac:dyDescent="0.25">
      <c r="A11" s="25">
        <v>2</v>
      </c>
      <c r="B11" s="26" t="str">
        <f t="shared" si="1"/>
        <v xml:space="preserve"> </v>
      </c>
      <c r="C11" s="11">
        <v>111</v>
      </c>
      <c r="D11" s="44" t="s">
        <v>112</v>
      </c>
      <c r="E11" s="94" t="s">
        <v>7</v>
      </c>
      <c r="F11" s="89"/>
      <c r="G11" s="49" t="s">
        <v>40</v>
      </c>
      <c r="H11" s="47" t="s">
        <v>2</v>
      </c>
      <c r="I11" s="103">
        <v>6.06</v>
      </c>
      <c r="J11" s="103">
        <v>25</v>
      </c>
      <c r="K11" s="103">
        <v>6.41</v>
      </c>
      <c r="L11" s="103">
        <v>25</v>
      </c>
      <c r="M11" s="103">
        <v>6.41</v>
      </c>
      <c r="N11" s="103">
        <v>25</v>
      </c>
      <c r="O11" s="103">
        <v>0</v>
      </c>
      <c r="P11" s="107">
        <v>5.78</v>
      </c>
      <c r="Q11" s="12"/>
      <c r="R11" t="s">
        <v>211</v>
      </c>
    </row>
    <row r="12" spans="1:18" ht="13.2" x14ac:dyDescent="0.25">
      <c r="A12" s="25">
        <v>2</v>
      </c>
      <c r="B12" s="26" t="str">
        <f t="shared" si="1"/>
        <v xml:space="preserve"> </v>
      </c>
      <c r="C12" s="11">
        <v>112</v>
      </c>
      <c r="D12" s="44" t="s">
        <v>200</v>
      </c>
      <c r="E12" s="185" t="s">
        <v>12</v>
      </c>
      <c r="F12" s="184" t="s">
        <v>202</v>
      </c>
      <c r="G12" s="186"/>
      <c r="H12" s="47" t="s">
        <v>2</v>
      </c>
      <c r="I12" s="103">
        <v>12.99</v>
      </c>
      <c r="J12" s="103">
        <v>15</v>
      </c>
      <c r="K12" s="103">
        <v>11.82</v>
      </c>
      <c r="L12" s="103">
        <v>18</v>
      </c>
      <c r="M12" s="103">
        <v>12.27</v>
      </c>
      <c r="N12" s="103">
        <v>17</v>
      </c>
      <c r="O12" s="103">
        <v>3.81</v>
      </c>
      <c r="P12" s="107">
        <v>-5.54</v>
      </c>
      <c r="Q12" s="12"/>
      <c r="R12" t="s">
        <v>212</v>
      </c>
    </row>
    <row r="13" spans="1:18" ht="13.2" x14ac:dyDescent="0.25">
      <c r="A13" s="25">
        <v>2</v>
      </c>
      <c r="B13" s="26" t="str">
        <f t="shared" si="1"/>
        <v xml:space="preserve"> </v>
      </c>
      <c r="C13" s="11">
        <v>113</v>
      </c>
      <c r="D13" s="44" t="s">
        <v>201</v>
      </c>
      <c r="E13" s="185"/>
      <c r="F13" s="184" t="s">
        <v>163</v>
      </c>
      <c r="G13" s="186"/>
      <c r="H13" s="47" t="s">
        <v>2</v>
      </c>
      <c r="I13" s="103">
        <v>8.2200000000000006</v>
      </c>
      <c r="J13" s="103">
        <v>3</v>
      </c>
      <c r="K13" s="103">
        <v>8.32</v>
      </c>
      <c r="L13" s="103">
        <v>5</v>
      </c>
      <c r="M13" s="103">
        <v>8.58</v>
      </c>
      <c r="N13" s="103">
        <v>4</v>
      </c>
      <c r="O13" s="103">
        <v>3.13</v>
      </c>
      <c r="P13" s="107">
        <v>4.38</v>
      </c>
      <c r="Q13" s="12"/>
      <c r="R13" t="s">
        <v>213</v>
      </c>
    </row>
    <row r="14" spans="1:18" ht="13.2" x14ac:dyDescent="0.25">
      <c r="A14" s="25">
        <v>2</v>
      </c>
      <c r="B14" s="26" t="str">
        <f t="shared" si="1"/>
        <v xml:space="preserve"> </v>
      </c>
      <c r="C14" s="11">
        <v>114</v>
      </c>
      <c r="D14" s="44" t="s">
        <v>113</v>
      </c>
      <c r="E14" s="91" t="s">
        <v>1</v>
      </c>
      <c r="F14" s="184" t="s">
        <v>42</v>
      </c>
      <c r="G14" s="184"/>
      <c r="H14" s="47" t="s">
        <v>2</v>
      </c>
      <c r="I14" s="103">
        <v>12.62</v>
      </c>
      <c r="J14" s="103">
        <v>26</v>
      </c>
      <c r="K14" s="103">
        <v>13.18</v>
      </c>
      <c r="L14" s="103">
        <v>26</v>
      </c>
      <c r="M14" s="103">
        <v>13.81</v>
      </c>
      <c r="N14" s="103">
        <v>26</v>
      </c>
      <c r="O14" s="103">
        <v>4.78</v>
      </c>
      <c r="P14" s="107">
        <v>9.43</v>
      </c>
      <c r="Q14" s="12"/>
      <c r="R14" t="s">
        <v>214</v>
      </c>
    </row>
    <row r="15" spans="1:18" ht="30.6" x14ac:dyDescent="0.25">
      <c r="A15" s="25">
        <v>2</v>
      </c>
      <c r="B15" s="26" t="str">
        <f t="shared" si="1"/>
        <v xml:space="preserve"> </v>
      </c>
      <c r="C15" s="11">
        <v>115</v>
      </c>
      <c r="D15" s="44" t="s">
        <v>114</v>
      </c>
      <c r="E15" s="91" t="s">
        <v>43</v>
      </c>
      <c r="F15" s="184" t="s">
        <v>44</v>
      </c>
      <c r="G15" s="184"/>
      <c r="H15" s="47" t="s">
        <v>2</v>
      </c>
      <c r="I15" s="103">
        <v>11.43</v>
      </c>
      <c r="J15" s="103">
        <v>16</v>
      </c>
      <c r="K15" s="103">
        <v>11.65</v>
      </c>
      <c r="L15" s="103">
        <v>18</v>
      </c>
      <c r="M15" s="103">
        <v>11.36</v>
      </c>
      <c r="N15" s="103">
        <v>18</v>
      </c>
      <c r="O15" s="103">
        <v>-2.4900000000000002</v>
      </c>
      <c r="P15" s="107">
        <v>-0.61</v>
      </c>
      <c r="Q15" s="12"/>
      <c r="R15" t="s">
        <v>215</v>
      </c>
    </row>
    <row r="16" spans="1:18" ht="14.25" customHeight="1" x14ac:dyDescent="0.25">
      <c r="A16" s="25">
        <v>2</v>
      </c>
      <c r="B16" s="26" t="str">
        <f t="shared" si="1"/>
        <v xml:space="preserve"> </v>
      </c>
      <c r="C16" s="11">
        <v>118</v>
      </c>
      <c r="D16" s="44" t="s">
        <v>115</v>
      </c>
      <c r="E16" s="187" t="s">
        <v>3</v>
      </c>
      <c r="F16" s="90"/>
      <c r="G16" s="49" t="s">
        <v>46</v>
      </c>
      <c r="H16" s="47" t="s">
        <v>2</v>
      </c>
      <c r="I16" s="103">
        <v>6.39</v>
      </c>
      <c r="J16" s="103">
        <v>21</v>
      </c>
      <c r="K16" s="103">
        <v>6.7</v>
      </c>
      <c r="L16" s="103">
        <v>23</v>
      </c>
      <c r="M16" s="103">
        <v>6.92</v>
      </c>
      <c r="N16" s="103">
        <v>22</v>
      </c>
      <c r="O16" s="103">
        <v>3.28</v>
      </c>
      <c r="P16" s="107">
        <v>8.2899999999999991</v>
      </c>
      <c r="Q16" s="12"/>
      <c r="R16" t="s">
        <v>216</v>
      </c>
    </row>
    <row r="17" spans="1:18" ht="13.2" x14ac:dyDescent="0.25">
      <c r="A17" s="25">
        <v>2</v>
      </c>
      <c r="B17" s="26" t="str">
        <f t="shared" si="1"/>
        <v xml:space="preserve"> </v>
      </c>
      <c r="C17" s="11">
        <v>119</v>
      </c>
      <c r="D17" s="44" t="s">
        <v>116</v>
      </c>
      <c r="E17" s="187"/>
      <c r="F17" s="184" t="s">
        <v>47</v>
      </c>
      <c r="G17" s="184"/>
      <c r="H17" s="47" t="s">
        <v>2</v>
      </c>
      <c r="I17" s="103">
        <v>5.63</v>
      </c>
      <c r="J17" s="103">
        <v>8</v>
      </c>
      <c r="K17" s="103">
        <v>5.58</v>
      </c>
      <c r="L17" s="103">
        <v>9</v>
      </c>
      <c r="M17" s="103">
        <v>5.53</v>
      </c>
      <c r="N17" s="103">
        <v>7</v>
      </c>
      <c r="O17" s="103">
        <v>-0.9</v>
      </c>
      <c r="P17" s="107">
        <v>-1.78</v>
      </c>
      <c r="Q17" s="12"/>
      <c r="R17" t="s">
        <v>217</v>
      </c>
    </row>
    <row r="18" spans="1:18" ht="13.2" x14ac:dyDescent="0.25">
      <c r="A18" s="25">
        <v>2</v>
      </c>
      <c r="B18" s="26" t="str">
        <f t="shared" si="1"/>
        <v xml:space="preserve"> </v>
      </c>
      <c r="C18" s="11">
        <v>120</v>
      </c>
      <c r="D18" s="44" t="s">
        <v>117</v>
      </c>
      <c r="E18" s="185" t="s">
        <v>48</v>
      </c>
      <c r="F18" s="184" t="s">
        <v>49</v>
      </c>
      <c r="G18" s="184"/>
      <c r="H18" s="47" t="s">
        <v>2</v>
      </c>
      <c r="I18" s="103">
        <v>12</v>
      </c>
      <c r="J18" s="103">
        <v>18</v>
      </c>
      <c r="K18" s="103">
        <v>11.78</v>
      </c>
      <c r="L18" s="103">
        <v>20</v>
      </c>
      <c r="M18" s="103">
        <v>11.91</v>
      </c>
      <c r="N18" s="103">
        <v>16</v>
      </c>
      <c r="O18" s="103">
        <v>1.1000000000000001</v>
      </c>
      <c r="P18" s="107">
        <v>-0.75</v>
      </c>
      <c r="Q18" s="12"/>
      <c r="R18" t="s">
        <v>218</v>
      </c>
    </row>
    <row r="19" spans="1:18" ht="13.2" x14ac:dyDescent="0.25">
      <c r="A19" s="25">
        <v>2</v>
      </c>
      <c r="B19" s="26" t="str">
        <f t="shared" si="1"/>
        <v xml:space="preserve"> </v>
      </c>
      <c r="C19" s="11">
        <v>121</v>
      </c>
      <c r="D19" s="44" t="s">
        <v>118</v>
      </c>
      <c r="E19" s="185"/>
      <c r="F19" s="184" t="s">
        <v>50</v>
      </c>
      <c r="G19" s="184"/>
      <c r="H19" s="47" t="s">
        <v>2</v>
      </c>
      <c r="I19" s="103">
        <v>21.43</v>
      </c>
      <c r="J19" s="103">
        <v>14</v>
      </c>
      <c r="K19" s="103">
        <v>22.12</v>
      </c>
      <c r="L19" s="103">
        <v>12</v>
      </c>
      <c r="M19" s="103">
        <v>22.26</v>
      </c>
      <c r="N19" s="103">
        <v>14</v>
      </c>
      <c r="O19" s="103">
        <v>0.63</v>
      </c>
      <c r="P19" s="107">
        <v>3.87</v>
      </c>
      <c r="Q19" s="12"/>
      <c r="R19" t="s">
        <v>219</v>
      </c>
    </row>
    <row r="20" spans="1:18" ht="13.8" thickBot="1" x14ac:dyDescent="0.3">
      <c r="A20" s="25">
        <v>2</v>
      </c>
      <c r="B20" s="26" t="str">
        <f t="shared" si="1"/>
        <v xml:space="preserve"> </v>
      </c>
      <c r="C20" s="11">
        <v>122</v>
      </c>
      <c r="D20" s="50" t="s">
        <v>119</v>
      </c>
      <c r="E20" s="188"/>
      <c r="F20" s="189" t="s">
        <v>51</v>
      </c>
      <c r="G20" s="189"/>
      <c r="H20" s="51" t="s">
        <v>2</v>
      </c>
      <c r="I20" s="103">
        <v>12.39</v>
      </c>
      <c r="J20" s="103">
        <v>26</v>
      </c>
      <c r="K20" s="103">
        <v>12.25</v>
      </c>
      <c r="L20" s="103">
        <v>25</v>
      </c>
      <c r="M20" s="103">
        <v>12.23</v>
      </c>
      <c r="N20" s="103">
        <v>25</v>
      </c>
      <c r="O20" s="103">
        <v>-0.16</v>
      </c>
      <c r="P20" s="107">
        <v>-1.29</v>
      </c>
      <c r="Q20" s="12"/>
      <c r="R20" t="s">
        <v>220</v>
      </c>
    </row>
    <row r="21" spans="1:18" ht="12.6" customHeight="1" x14ac:dyDescent="0.25">
      <c r="A21" s="25">
        <v>1</v>
      </c>
      <c r="B21" s="26" t="str">
        <f t="shared" si="1"/>
        <v>NEGALIMA</v>
      </c>
      <c r="C21" s="11">
        <v>200</v>
      </c>
      <c r="D21" s="57" t="s">
        <v>173</v>
      </c>
      <c r="E21" s="193" t="s">
        <v>9</v>
      </c>
      <c r="F21" s="192" t="s">
        <v>167</v>
      </c>
      <c r="G21" s="192"/>
      <c r="H21" s="58" t="s">
        <v>2</v>
      </c>
      <c r="I21" s="103">
        <v>5.15</v>
      </c>
      <c r="J21" s="103">
        <v>1</v>
      </c>
      <c r="K21" s="103" t="s">
        <v>170</v>
      </c>
      <c r="L21" s="103"/>
      <c r="M21" s="103" t="s">
        <v>170</v>
      </c>
      <c r="N21" s="103"/>
      <c r="O21" s="103" t="s">
        <v>170</v>
      </c>
      <c r="P21" s="107" t="s">
        <v>170</v>
      </c>
      <c r="Q21" s="12"/>
      <c r="R21" t="s">
        <v>173</v>
      </c>
    </row>
    <row r="22" spans="1:18" ht="13.2" customHeight="1" x14ac:dyDescent="0.25">
      <c r="A22" s="25">
        <v>2</v>
      </c>
      <c r="B22" s="26" t="str">
        <f t="shared" si="1"/>
        <v xml:space="preserve"> </v>
      </c>
      <c r="C22" s="11">
        <v>201</v>
      </c>
      <c r="D22" s="87" t="s">
        <v>120</v>
      </c>
      <c r="E22" s="194"/>
      <c r="F22" s="190" t="s">
        <v>10</v>
      </c>
      <c r="G22" s="190"/>
      <c r="H22" s="88" t="s">
        <v>2</v>
      </c>
      <c r="I22" s="103">
        <v>5.58</v>
      </c>
      <c r="J22" s="103">
        <v>3</v>
      </c>
      <c r="K22" s="103">
        <v>5.49</v>
      </c>
      <c r="L22" s="103">
        <v>2</v>
      </c>
      <c r="M22" s="103">
        <v>5.92</v>
      </c>
      <c r="N22" s="103">
        <v>3</v>
      </c>
      <c r="O22" s="103">
        <v>7.83</v>
      </c>
      <c r="P22" s="107">
        <v>6.09</v>
      </c>
      <c r="Q22" s="12"/>
      <c r="R22" t="s">
        <v>221</v>
      </c>
    </row>
    <row r="23" spans="1:18" ht="13.5" customHeight="1" x14ac:dyDescent="0.25">
      <c r="A23" s="25">
        <v>2</v>
      </c>
      <c r="B23" s="26" t="str">
        <f t="shared" si="1"/>
        <v xml:space="preserve"> </v>
      </c>
      <c r="C23" s="11">
        <v>202</v>
      </c>
      <c r="D23" s="59" t="s">
        <v>121</v>
      </c>
      <c r="E23" s="194"/>
      <c r="F23" s="191" t="s">
        <v>11</v>
      </c>
      <c r="G23" s="191"/>
      <c r="H23" s="60" t="s">
        <v>2</v>
      </c>
      <c r="I23" s="103">
        <v>5.74</v>
      </c>
      <c r="J23" s="103">
        <v>5</v>
      </c>
      <c r="K23" s="103">
        <v>5.64</v>
      </c>
      <c r="L23" s="103">
        <v>5</v>
      </c>
      <c r="M23" s="103">
        <v>5.72</v>
      </c>
      <c r="N23" s="103">
        <v>3</v>
      </c>
      <c r="O23" s="103">
        <v>1.42</v>
      </c>
      <c r="P23" s="107">
        <v>-0.35</v>
      </c>
      <c r="Q23" s="12"/>
      <c r="R23" t="s">
        <v>222</v>
      </c>
    </row>
    <row r="24" spans="1:18" ht="13.5" customHeight="1" thickBot="1" x14ac:dyDescent="0.3">
      <c r="A24" s="25">
        <v>2</v>
      </c>
      <c r="C24" s="11">
        <v>202</v>
      </c>
      <c r="D24" s="87" t="s">
        <v>445</v>
      </c>
      <c r="E24" s="126"/>
      <c r="F24" s="125" t="s">
        <v>412</v>
      </c>
      <c r="G24" s="125"/>
      <c r="H24" s="88"/>
      <c r="I24" s="103">
        <v>5.1100000000000003</v>
      </c>
      <c r="J24" s="103">
        <v>12</v>
      </c>
      <c r="K24" s="103">
        <v>5.22</v>
      </c>
      <c r="L24" s="103">
        <v>13</v>
      </c>
      <c r="M24" s="103">
        <v>5.1100000000000003</v>
      </c>
      <c r="N24" s="103">
        <v>9</v>
      </c>
      <c r="O24" s="103">
        <v>-2.11</v>
      </c>
      <c r="P24" s="107">
        <v>0</v>
      </c>
      <c r="Q24" s="12"/>
      <c r="R24"/>
    </row>
    <row r="25" spans="1:18" ht="13.2" x14ac:dyDescent="0.25">
      <c r="A25" s="25">
        <v>2</v>
      </c>
      <c r="B25" s="26" t="str">
        <f t="shared" si="1"/>
        <v xml:space="preserve"> </v>
      </c>
      <c r="C25" s="11">
        <v>301</v>
      </c>
      <c r="D25" s="52" t="s">
        <v>122</v>
      </c>
      <c r="E25" s="195" t="s">
        <v>22</v>
      </c>
      <c r="F25" s="197" t="s">
        <v>52</v>
      </c>
      <c r="G25" s="197"/>
      <c r="H25" s="53" t="s">
        <v>2</v>
      </c>
      <c r="I25" s="103">
        <v>3.29</v>
      </c>
      <c r="J25" s="103">
        <v>15</v>
      </c>
      <c r="K25" s="103">
        <v>3.4</v>
      </c>
      <c r="L25" s="103">
        <v>12</v>
      </c>
      <c r="M25" s="103">
        <v>3.44</v>
      </c>
      <c r="N25" s="103">
        <v>9</v>
      </c>
      <c r="O25" s="103">
        <v>1.18</v>
      </c>
      <c r="P25" s="107">
        <v>4.5599999999999996</v>
      </c>
      <c r="Q25" s="12"/>
      <c r="R25" t="s">
        <v>223</v>
      </c>
    </row>
    <row r="26" spans="1:18" ht="13.2" x14ac:dyDescent="0.25">
      <c r="A26" s="25">
        <v>2</v>
      </c>
      <c r="B26" s="26" t="str">
        <f t="shared" si="1"/>
        <v xml:space="preserve"> </v>
      </c>
      <c r="C26" s="11">
        <v>302</v>
      </c>
      <c r="D26" s="54" t="s">
        <v>123</v>
      </c>
      <c r="E26" s="196"/>
      <c r="F26" s="198" t="s">
        <v>53</v>
      </c>
      <c r="G26" s="198"/>
      <c r="H26" s="55" t="s">
        <v>2</v>
      </c>
      <c r="I26" s="103">
        <v>3.88</v>
      </c>
      <c r="J26" s="103">
        <v>3</v>
      </c>
      <c r="K26" s="103">
        <v>3.96</v>
      </c>
      <c r="L26" s="103">
        <v>4</v>
      </c>
      <c r="M26" s="103">
        <v>4.0199999999999996</v>
      </c>
      <c r="N26" s="103">
        <v>6</v>
      </c>
      <c r="O26" s="103">
        <v>1.52</v>
      </c>
      <c r="P26" s="107">
        <v>3.61</v>
      </c>
      <c r="Q26" s="12"/>
      <c r="R26" t="s">
        <v>224</v>
      </c>
    </row>
    <row r="27" spans="1:18" ht="14.4" customHeight="1" x14ac:dyDescent="0.25">
      <c r="A27" s="25">
        <v>2</v>
      </c>
      <c r="B27" s="26" t="str">
        <f t="shared" si="1"/>
        <v xml:space="preserve"> </v>
      </c>
      <c r="C27" s="11">
        <v>303</v>
      </c>
      <c r="D27" s="54" t="s">
        <v>124</v>
      </c>
      <c r="E27" s="196" t="s">
        <v>54</v>
      </c>
      <c r="F27" s="198" t="s">
        <v>55</v>
      </c>
      <c r="G27" s="198"/>
      <c r="H27" s="55" t="s">
        <v>8</v>
      </c>
      <c r="I27" s="103">
        <v>2.08</v>
      </c>
      <c r="J27" s="103">
        <v>6</v>
      </c>
      <c r="K27" s="103">
        <v>1.93</v>
      </c>
      <c r="L27" s="103">
        <v>6</v>
      </c>
      <c r="M27" s="103">
        <v>1.83</v>
      </c>
      <c r="N27" s="103">
        <v>5</v>
      </c>
      <c r="O27" s="103">
        <v>-5.18</v>
      </c>
      <c r="P27" s="107">
        <v>-12.02</v>
      </c>
      <c r="Q27" s="12"/>
      <c r="R27" t="s">
        <v>225</v>
      </c>
    </row>
    <row r="28" spans="1:18" ht="13.8" thickBot="1" x14ac:dyDescent="0.3">
      <c r="A28" s="25">
        <v>2</v>
      </c>
      <c r="B28" s="26" t="str">
        <f t="shared" si="1"/>
        <v xml:space="preserve"> </v>
      </c>
      <c r="C28" s="11">
        <v>304</v>
      </c>
      <c r="D28" s="56" t="s">
        <v>125</v>
      </c>
      <c r="E28" s="199"/>
      <c r="F28" s="200" t="s">
        <v>56</v>
      </c>
      <c r="G28" s="200"/>
      <c r="H28" s="61" t="s">
        <v>8</v>
      </c>
      <c r="I28" s="103">
        <v>2</v>
      </c>
      <c r="J28" s="103">
        <v>22</v>
      </c>
      <c r="K28" s="103">
        <v>1.78</v>
      </c>
      <c r="L28" s="103">
        <v>22</v>
      </c>
      <c r="M28" s="103">
        <v>1.8</v>
      </c>
      <c r="N28" s="103">
        <v>20</v>
      </c>
      <c r="O28" s="103">
        <v>1.1200000000000001</v>
      </c>
      <c r="P28" s="107">
        <v>-10</v>
      </c>
      <c r="Q28" s="12"/>
      <c r="R28" t="s">
        <v>226</v>
      </c>
    </row>
    <row r="29" spans="1:18" ht="13.2" x14ac:dyDescent="0.25">
      <c r="A29" s="25">
        <v>2</v>
      </c>
      <c r="B29" s="26" t="str">
        <f t="shared" si="1"/>
        <v xml:space="preserve"> </v>
      </c>
      <c r="C29" s="11">
        <v>401</v>
      </c>
      <c r="D29" s="62" t="s">
        <v>126</v>
      </c>
      <c r="E29" s="201" t="s">
        <v>57</v>
      </c>
      <c r="F29" s="203" t="s">
        <v>58</v>
      </c>
      <c r="G29" s="203"/>
      <c r="H29" s="63" t="s">
        <v>2</v>
      </c>
      <c r="I29" s="103">
        <v>4.5199999999999996</v>
      </c>
      <c r="J29" s="103">
        <v>18</v>
      </c>
      <c r="K29" s="103">
        <v>4.8099999999999996</v>
      </c>
      <c r="L29" s="103">
        <v>16</v>
      </c>
      <c r="M29" s="103">
        <v>4.6900000000000004</v>
      </c>
      <c r="N29" s="103">
        <v>18</v>
      </c>
      <c r="O29" s="103">
        <v>-2.4900000000000002</v>
      </c>
      <c r="P29" s="107">
        <v>3.76</v>
      </c>
      <c r="Q29" s="12"/>
      <c r="R29" t="s">
        <v>227</v>
      </c>
    </row>
    <row r="30" spans="1:18" ht="13.8" customHeight="1" x14ac:dyDescent="0.25">
      <c r="A30" s="25">
        <v>1</v>
      </c>
      <c r="B30" s="26" t="str">
        <f t="shared" si="1"/>
        <v>NEGALIMA</v>
      </c>
      <c r="C30" s="11">
        <v>402</v>
      </c>
      <c r="D30" s="64" t="s">
        <v>127</v>
      </c>
      <c r="E30" s="202"/>
      <c r="F30" s="204" t="s">
        <v>59</v>
      </c>
      <c r="G30" s="204"/>
      <c r="H30" s="65" t="s">
        <v>2</v>
      </c>
      <c r="I30" s="103">
        <v>5.74</v>
      </c>
      <c r="J30" s="103">
        <v>2</v>
      </c>
      <c r="K30" s="103" t="s">
        <v>170</v>
      </c>
      <c r="L30" s="103"/>
      <c r="M30" s="103" t="s">
        <v>170</v>
      </c>
      <c r="N30" s="103"/>
      <c r="O30" s="103" t="s">
        <v>170</v>
      </c>
      <c r="P30" s="107" t="s">
        <v>170</v>
      </c>
      <c r="Q30" s="12"/>
      <c r="R30" t="s">
        <v>228</v>
      </c>
    </row>
    <row r="31" spans="1:18" ht="13.2" x14ac:dyDescent="0.25">
      <c r="A31" s="25">
        <v>2</v>
      </c>
      <c r="B31" s="26" t="str">
        <f t="shared" si="1"/>
        <v xml:space="preserve"> </v>
      </c>
      <c r="C31" s="11">
        <v>403</v>
      </c>
      <c r="D31" s="64" t="s">
        <v>128</v>
      </c>
      <c r="E31" s="92" t="s">
        <v>23</v>
      </c>
      <c r="F31" s="205" t="s">
        <v>60</v>
      </c>
      <c r="G31" s="205"/>
      <c r="H31" s="65" t="s">
        <v>2</v>
      </c>
      <c r="I31" s="103">
        <v>5.88</v>
      </c>
      <c r="J31" s="103">
        <v>20</v>
      </c>
      <c r="K31" s="103">
        <v>6.01</v>
      </c>
      <c r="L31" s="103">
        <v>21</v>
      </c>
      <c r="M31" s="103">
        <v>6.45</v>
      </c>
      <c r="N31" s="103">
        <v>19</v>
      </c>
      <c r="O31" s="103">
        <v>7.32</v>
      </c>
      <c r="P31" s="107">
        <v>9.69</v>
      </c>
      <c r="Q31" s="12"/>
      <c r="R31" t="s">
        <v>229</v>
      </c>
    </row>
    <row r="32" spans="1:18" ht="13.8" thickBot="1" x14ac:dyDescent="0.3">
      <c r="A32" s="25">
        <v>2</v>
      </c>
      <c r="B32" s="26" t="str">
        <f t="shared" si="1"/>
        <v xml:space="preserve"> </v>
      </c>
      <c r="C32" s="11">
        <v>404</v>
      </c>
      <c r="D32" s="66" t="s">
        <v>129</v>
      </c>
      <c r="E32" s="93" t="s">
        <v>24</v>
      </c>
      <c r="F32" s="206" t="s">
        <v>61</v>
      </c>
      <c r="G32" s="206"/>
      <c r="H32" s="67" t="s">
        <v>2</v>
      </c>
      <c r="I32" s="103">
        <v>11.11</v>
      </c>
      <c r="J32" s="103">
        <v>3</v>
      </c>
      <c r="K32" s="103">
        <v>8.17</v>
      </c>
      <c r="L32" s="103">
        <v>6</v>
      </c>
      <c r="M32" s="103">
        <v>7.63</v>
      </c>
      <c r="N32" s="103">
        <v>7</v>
      </c>
      <c r="O32" s="103">
        <v>-6.61</v>
      </c>
      <c r="P32" s="107">
        <v>-31.32</v>
      </c>
      <c r="Q32" s="12"/>
      <c r="R32" t="s">
        <v>230</v>
      </c>
    </row>
    <row r="33" spans="1:18" ht="13.2" x14ac:dyDescent="0.25">
      <c r="A33" s="25">
        <v>2</v>
      </c>
      <c r="B33" s="26" t="str">
        <f t="shared" si="1"/>
        <v xml:space="preserve"> </v>
      </c>
      <c r="C33" s="11">
        <v>501</v>
      </c>
      <c r="D33" s="72" t="s">
        <v>130</v>
      </c>
      <c r="E33" s="207" t="s">
        <v>62</v>
      </c>
      <c r="F33" s="209" t="s">
        <v>63</v>
      </c>
      <c r="G33" s="73" t="s">
        <v>64</v>
      </c>
      <c r="H33" s="74" t="s">
        <v>2</v>
      </c>
      <c r="I33" s="103">
        <v>1.61</v>
      </c>
      <c r="J33" s="103">
        <v>16</v>
      </c>
      <c r="K33" s="103">
        <v>1.44</v>
      </c>
      <c r="L33" s="103">
        <v>19</v>
      </c>
      <c r="M33" s="103">
        <v>1.51</v>
      </c>
      <c r="N33" s="103">
        <v>15</v>
      </c>
      <c r="O33" s="103">
        <v>4.8600000000000003</v>
      </c>
      <c r="P33" s="107">
        <v>-6.21</v>
      </c>
      <c r="Q33" s="12"/>
      <c r="R33" t="s">
        <v>231</v>
      </c>
    </row>
    <row r="34" spans="1:18" ht="13.2" x14ac:dyDescent="0.25">
      <c r="A34" s="25">
        <v>2</v>
      </c>
      <c r="B34" s="26" t="str">
        <f t="shared" si="1"/>
        <v xml:space="preserve"> </v>
      </c>
      <c r="C34" s="11">
        <v>502</v>
      </c>
      <c r="D34" s="75" t="s">
        <v>131</v>
      </c>
      <c r="E34" s="208"/>
      <c r="F34" s="210"/>
      <c r="G34" s="76" t="s">
        <v>65</v>
      </c>
      <c r="H34" s="77" t="s">
        <v>2</v>
      </c>
      <c r="I34" s="103">
        <v>1.44</v>
      </c>
      <c r="J34" s="103">
        <v>24</v>
      </c>
      <c r="K34" s="103">
        <v>1.26</v>
      </c>
      <c r="L34" s="103">
        <v>23</v>
      </c>
      <c r="M34" s="103">
        <v>1.29</v>
      </c>
      <c r="N34" s="103">
        <v>23</v>
      </c>
      <c r="O34" s="103">
        <v>2.38</v>
      </c>
      <c r="P34" s="107">
        <v>-10.42</v>
      </c>
      <c r="Q34" s="12"/>
      <c r="R34" t="s">
        <v>232</v>
      </c>
    </row>
    <row r="35" spans="1:18" ht="13.2" x14ac:dyDescent="0.25">
      <c r="A35" s="25">
        <v>2</v>
      </c>
      <c r="B35" s="26" t="str">
        <f t="shared" si="1"/>
        <v xml:space="preserve"> </v>
      </c>
      <c r="C35" s="11">
        <v>503</v>
      </c>
      <c r="D35" s="75" t="s">
        <v>132</v>
      </c>
      <c r="E35" s="208"/>
      <c r="F35" s="210" t="s">
        <v>66</v>
      </c>
      <c r="G35" s="76" t="s">
        <v>64</v>
      </c>
      <c r="H35" s="77" t="s">
        <v>2</v>
      </c>
      <c r="I35" s="103">
        <v>1.36</v>
      </c>
      <c r="J35" s="103">
        <v>12</v>
      </c>
      <c r="K35" s="103">
        <v>1.3</v>
      </c>
      <c r="L35" s="103">
        <v>18</v>
      </c>
      <c r="M35" s="103">
        <v>1.26</v>
      </c>
      <c r="N35" s="103">
        <v>19</v>
      </c>
      <c r="O35" s="103">
        <v>-3.08</v>
      </c>
      <c r="P35" s="107">
        <v>-7.35</v>
      </c>
      <c r="Q35" s="12"/>
      <c r="R35" t="s">
        <v>233</v>
      </c>
    </row>
    <row r="36" spans="1:18" ht="13.8" customHeight="1" x14ac:dyDescent="0.25">
      <c r="A36" s="25">
        <v>2</v>
      </c>
      <c r="B36" s="26" t="str">
        <f t="shared" si="1"/>
        <v xml:space="preserve"> </v>
      </c>
      <c r="C36" s="11">
        <v>504</v>
      </c>
      <c r="D36" s="75" t="s">
        <v>133</v>
      </c>
      <c r="E36" s="208"/>
      <c r="F36" s="210"/>
      <c r="G36" s="76" t="s">
        <v>65</v>
      </c>
      <c r="H36" s="77" t="s">
        <v>2</v>
      </c>
      <c r="I36" s="103">
        <v>1.05</v>
      </c>
      <c r="J36" s="103">
        <v>23</v>
      </c>
      <c r="K36" s="103">
        <v>0.99</v>
      </c>
      <c r="L36" s="103">
        <v>26</v>
      </c>
      <c r="M36" s="103">
        <v>1</v>
      </c>
      <c r="N36" s="103">
        <v>25</v>
      </c>
      <c r="O36" s="103">
        <v>1.01</v>
      </c>
      <c r="P36" s="107">
        <v>-4.76</v>
      </c>
      <c r="Q36" s="12"/>
      <c r="R36" t="s">
        <v>234</v>
      </c>
    </row>
    <row r="37" spans="1:18" ht="11.25" customHeight="1" x14ac:dyDescent="0.25">
      <c r="A37" s="25">
        <v>2</v>
      </c>
      <c r="B37" s="26" t="str">
        <f t="shared" si="1"/>
        <v xml:space="preserve"> </v>
      </c>
      <c r="C37" s="11">
        <v>505</v>
      </c>
      <c r="D37" s="78" t="s">
        <v>134</v>
      </c>
      <c r="E37" s="211" t="s">
        <v>67</v>
      </c>
      <c r="F37" s="212" t="s">
        <v>68</v>
      </c>
      <c r="G37" s="212"/>
      <c r="H37" s="79" t="s">
        <v>2</v>
      </c>
      <c r="I37" s="103">
        <v>2.31</v>
      </c>
      <c r="J37" s="103">
        <v>26</v>
      </c>
      <c r="K37" s="103">
        <v>2.42</v>
      </c>
      <c r="L37" s="103">
        <v>25</v>
      </c>
      <c r="M37" s="103">
        <v>2.38</v>
      </c>
      <c r="N37" s="103">
        <v>24</v>
      </c>
      <c r="O37" s="103">
        <v>-1.65</v>
      </c>
      <c r="P37" s="107">
        <v>3.03</v>
      </c>
      <c r="Q37" s="12"/>
      <c r="R37" t="s">
        <v>235</v>
      </c>
    </row>
    <row r="38" spans="1:18" ht="17.25" customHeight="1" x14ac:dyDescent="0.25">
      <c r="A38" s="25">
        <v>2</v>
      </c>
      <c r="B38" s="26" t="str">
        <f t="shared" si="1"/>
        <v xml:space="preserve"> </v>
      </c>
      <c r="C38" s="11">
        <v>506</v>
      </c>
      <c r="D38" s="78" t="s">
        <v>135</v>
      </c>
      <c r="E38" s="211"/>
      <c r="F38" s="212" t="s">
        <v>69</v>
      </c>
      <c r="G38" s="212"/>
      <c r="H38" s="79" t="s">
        <v>2</v>
      </c>
      <c r="I38" s="103">
        <v>2.36</v>
      </c>
      <c r="J38" s="103">
        <v>26</v>
      </c>
      <c r="K38" s="103">
        <v>2.38</v>
      </c>
      <c r="L38" s="103">
        <v>26</v>
      </c>
      <c r="M38" s="103">
        <v>2.31</v>
      </c>
      <c r="N38" s="103">
        <v>26</v>
      </c>
      <c r="O38" s="103">
        <v>-2.94</v>
      </c>
      <c r="P38" s="107">
        <v>-2.12</v>
      </c>
      <c r="Q38" s="12"/>
      <c r="R38" t="s">
        <v>236</v>
      </c>
    </row>
    <row r="39" spans="1:18" ht="13.2" x14ac:dyDescent="0.25">
      <c r="A39" s="25">
        <v>2</v>
      </c>
      <c r="B39" s="26" t="str">
        <f t="shared" si="1"/>
        <v xml:space="preserve"> </v>
      </c>
      <c r="C39" s="11">
        <v>507</v>
      </c>
      <c r="D39" s="78" t="s">
        <v>136</v>
      </c>
      <c r="E39" s="211"/>
      <c r="F39" s="212" t="s">
        <v>70</v>
      </c>
      <c r="G39" s="212"/>
      <c r="H39" s="79" t="s">
        <v>2</v>
      </c>
      <c r="I39" s="103">
        <v>2.4500000000000002</v>
      </c>
      <c r="J39" s="103">
        <v>26</v>
      </c>
      <c r="K39" s="103">
        <v>2.52</v>
      </c>
      <c r="L39" s="103">
        <v>26</v>
      </c>
      <c r="M39" s="103">
        <v>2.48</v>
      </c>
      <c r="N39" s="103">
        <v>26</v>
      </c>
      <c r="O39" s="103">
        <v>-1.59</v>
      </c>
      <c r="P39" s="107">
        <v>1.22</v>
      </c>
      <c r="Q39" s="12"/>
      <c r="R39" t="s">
        <v>237</v>
      </c>
    </row>
    <row r="40" spans="1:18" ht="13.2" x14ac:dyDescent="0.25">
      <c r="A40" s="25">
        <v>2</v>
      </c>
      <c r="B40" s="26" t="str">
        <f t="shared" si="1"/>
        <v xml:space="preserve"> </v>
      </c>
      <c r="C40" s="11">
        <v>602</v>
      </c>
      <c r="D40" s="68" t="s">
        <v>137</v>
      </c>
      <c r="E40" s="95" t="s">
        <v>71</v>
      </c>
      <c r="F40" s="214" t="s">
        <v>72</v>
      </c>
      <c r="G40" s="214"/>
      <c r="H40" s="69" t="s">
        <v>2</v>
      </c>
      <c r="I40" s="103">
        <v>2.13</v>
      </c>
      <c r="J40" s="103">
        <v>23</v>
      </c>
      <c r="K40" s="103">
        <v>2.02</v>
      </c>
      <c r="L40" s="103">
        <v>22</v>
      </c>
      <c r="M40" s="103">
        <v>2.17</v>
      </c>
      <c r="N40" s="103">
        <v>20</v>
      </c>
      <c r="O40" s="103">
        <v>7.43</v>
      </c>
      <c r="P40" s="107">
        <v>1.88</v>
      </c>
      <c r="Q40" s="12"/>
      <c r="R40" t="s">
        <v>238</v>
      </c>
    </row>
    <row r="41" spans="1:18" ht="13.2" x14ac:dyDescent="0.25">
      <c r="A41" s="25">
        <v>2</v>
      </c>
      <c r="B41" s="26" t="str">
        <f t="shared" si="1"/>
        <v xml:space="preserve"> </v>
      </c>
      <c r="C41" s="11">
        <v>603</v>
      </c>
      <c r="D41" s="68" t="s">
        <v>138</v>
      </c>
      <c r="E41" s="213" t="s">
        <v>73</v>
      </c>
      <c r="F41" s="213"/>
      <c r="G41" s="213"/>
      <c r="H41" s="69" t="s">
        <v>2</v>
      </c>
      <c r="I41" s="103">
        <v>3.53</v>
      </c>
      <c r="J41" s="103">
        <v>24</v>
      </c>
      <c r="K41" s="103">
        <v>2.6</v>
      </c>
      <c r="L41" s="103">
        <v>25</v>
      </c>
      <c r="M41" s="103">
        <v>2.48</v>
      </c>
      <c r="N41" s="103">
        <v>24</v>
      </c>
      <c r="O41" s="103">
        <v>-4.62</v>
      </c>
      <c r="P41" s="107">
        <v>-29.75</v>
      </c>
      <c r="Q41" s="12"/>
      <c r="R41" t="s">
        <v>239</v>
      </c>
    </row>
    <row r="42" spans="1:18" ht="13.2" x14ac:dyDescent="0.25">
      <c r="A42" s="25">
        <v>2</v>
      </c>
      <c r="B42" s="26" t="str">
        <f t="shared" si="1"/>
        <v xml:space="preserve"> </v>
      </c>
      <c r="C42" s="11">
        <v>604</v>
      </c>
      <c r="D42" s="68" t="s">
        <v>139</v>
      </c>
      <c r="E42" s="213" t="s">
        <v>74</v>
      </c>
      <c r="F42" s="213"/>
      <c r="G42" s="213"/>
      <c r="H42" s="69" t="s">
        <v>2</v>
      </c>
      <c r="I42" s="103">
        <v>1.35</v>
      </c>
      <c r="J42" s="103">
        <v>23</v>
      </c>
      <c r="K42" s="103">
        <v>1.31</v>
      </c>
      <c r="L42" s="103">
        <v>25</v>
      </c>
      <c r="M42" s="103">
        <v>1.28</v>
      </c>
      <c r="N42" s="103">
        <v>26</v>
      </c>
      <c r="O42" s="103">
        <v>-2.29</v>
      </c>
      <c r="P42" s="107">
        <v>-5.19</v>
      </c>
      <c r="Q42" s="12"/>
      <c r="R42" t="s">
        <v>240</v>
      </c>
    </row>
    <row r="43" spans="1:18" ht="13.2" x14ac:dyDescent="0.25">
      <c r="A43" s="25">
        <v>2</v>
      </c>
      <c r="B43" s="26" t="str">
        <f t="shared" si="1"/>
        <v xml:space="preserve"> </v>
      </c>
      <c r="C43" s="11">
        <v>605</v>
      </c>
      <c r="D43" s="68" t="s">
        <v>140</v>
      </c>
      <c r="E43" s="213" t="s">
        <v>75</v>
      </c>
      <c r="F43" s="213"/>
      <c r="G43" s="213"/>
      <c r="H43" s="69" t="s">
        <v>2</v>
      </c>
      <c r="I43" s="103">
        <v>2.08</v>
      </c>
      <c r="J43" s="103">
        <v>25</v>
      </c>
      <c r="K43" s="103">
        <v>1.91</v>
      </c>
      <c r="L43" s="103">
        <v>25</v>
      </c>
      <c r="M43" s="103">
        <v>1.89</v>
      </c>
      <c r="N43" s="103">
        <v>25</v>
      </c>
      <c r="O43" s="103">
        <v>-1.05</v>
      </c>
      <c r="P43" s="107">
        <v>-9.1300000000000008</v>
      </c>
      <c r="Q43" s="12"/>
      <c r="R43" t="s">
        <v>241</v>
      </c>
    </row>
    <row r="44" spans="1:18" ht="12.75" customHeight="1" thickBot="1" x14ac:dyDescent="0.3">
      <c r="A44" s="25">
        <v>2</v>
      </c>
      <c r="B44" s="26" t="str">
        <f t="shared" si="1"/>
        <v xml:space="preserve"> </v>
      </c>
      <c r="C44" s="11">
        <v>606</v>
      </c>
      <c r="D44" s="70" t="s">
        <v>141</v>
      </c>
      <c r="E44" s="164" t="s">
        <v>76</v>
      </c>
      <c r="F44" s="164"/>
      <c r="G44" s="164"/>
      <c r="H44" s="71" t="s">
        <v>2</v>
      </c>
      <c r="I44" s="103">
        <v>1.39</v>
      </c>
      <c r="J44" s="103">
        <v>26</v>
      </c>
      <c r="K44" s="103">
        <v>1.2</v>
      </c>
      <c r="L44" s="103">
        <v>26</v>
      </c>
      <c r="M44" s="103">
        <v>1.19</v>
      </c>
      <c r="N44" s="103">
        <v>26</v>
      </c>
      <c r="O44" s="103">
        <v>-0.83</v>
      </c>
      <c r="P44" s="107">
        <v>-14.39</v>
      </c>
      <c r="Q44" s="12"/>
      <c r="R44" t="s">
        <v>242</v>
      </c>
    </row>
    <row r="45" spans="1:18" ht="10.199999999999999" customHeight="1" x14ac:dyDescent="0.25">
      <c r="A45" s="25">
        <v>1</v>
      </c>
      <c r="B45" s="26" t="str">
        <f t="shared" si="1"/>
        <v>NEGALIMA</v>
      </c>
      <c r="C45" s="11">
        <v>701</v>
      </c>
      <c r="D45" s="96" t="s">
        <v>181</v>
      </c>
      <c r="E45" s="165" t="s">
        <v>77</v>
      </c>
      <c r="F45" s="165" t="s">
        <v>177</v>
      </c>
      <c r="G45" s="165"/>
      <c r="H45" s="30" t="s">
        <v>2</v>
      </c>
      <c r="I45" s="103" t="s">
        <v>170</v>
      </c>
      <c r="J45" s="103"/>
      <c r="K45" s="103" t="s">
        <v>170</v>
      </c>
      <c r="L45" s="103"/>
      <c r="M45" s="103" t="s">
        <v>170</v>
      </c>
      <c r="N45" s="103"/>
      <c r="O45" s="103" t="s">
        <v>170</v>
      </c>
      <c r="P45" s="107" t="s">
        <v>170</v>
      </c>
      <c r="Q45" s="12"/>
      <c r="R45" t="s">
        <v>243</v>
      </c>
    </row>
    <row r="46" spans="1:18" ht="13.8" thickBot="1" x14ac:dyDescent="0.3">
      <c r="A46" s="25">
        <v>2</v>
      </c>
      <c r="B46" s="26" t="str">
        <f t="shared" si="1"/>
        <v xml:space="preserve"> </v>
      </c>
      <c r="C46" s="11">
        <v>703</v>
      </c>
      <c r="D46" s="22" t="s">
        <v>195</v>
      </c>
      <c r="E46" s="163"/>
      <c r="F46" s="163" t="s">
        <v>180</v>
      </c>
      <c r="G46" s="163"/>
      <c r="H46" s="14" t="s">
        <v>2</v>
      </c>
      <c r="I46" s="103">
        <v>0.87</v>
      </c>
      <c r="J46" s="103">
        <v>17</v>
      </c>
      <c r="K46" s="103">
        <v>0.94</v>
      </c>
      <c r="L46" s="103">
        <v>13</v>
      </c>
      <c r="M46" s="103">
        <v>0.89</v>
      </c>
      <c r="N46" s="103">
        <v>14</v>
      </c>
      <c r="O46" s="103">
        <v>-5.32</v>
      </c>
      <c r="P46" s="107">
        <v>2.2999999999999998</v>
      </c>
      <c r="Q46" s="12"/>
      <c r="R46" t="s">
        <v>244</v>
      </c>
    </row>
    <row r="47" spans="1:18" ht="14.4" customHeight="1" x14ac:dyDescent="0.25">
      <c r="A47" s="25">
        <v>1</v>
      </c>
      <c r="B47" s="26" t="str">
        <f t="shared" si="1"/>
        <v>NEGALIMA</v>
      </c>
      <c r="C47" s="11">
        <v>702</v>
      </c>
      <c r="D47" s="22" t="s">
        <v>182</v>
      </c>
      <c r="E47" s="163"/>
      <c r="F47" s="165" t="s">
        <v>179</v>
      </c>
      <c r="G47" s="165"/>
      <c r="H47" s="14" t="s">
        <v>2</v>
      </c>
      <c r="I47" s="103" t="s">
        <v>170</v>
      </c>
      <c r="J47" s="103"/>
      <c r="K47" s="103" t="s">
        <v>170</v>
      </c>
      <c r="L47" s="103"/>
      <c r="M47" s="103" t="s">
        <v>170</v>
      </c>
      <c r="N47" s="103"/>
      <c r="O47" s="103" t="s">
        <v>170</v>
      </c>
      <c r="P47" s="107" t="s">
        <v>170</v>
      </c>
      <c r="Q47" s="12"/>
      <c r="R47" t="s">
        <v>245</v>
      </c>
    </row>
    <row r="48" spans="1:18" ht="9.6" customHeight="1" x14ac:dyDescent="0.25">
      <c r="A48" s="25">
        <v>2</v>
      </c>
      <c r="B48" s="26" t="str">
        <f t="shared" si="1"/>
        <v xml:space="preserve"> </v>
      </c>
      <c r="C48" s="11">
        <v>704</v>
      </c>
      <c r="D48" s="22" t="s">
        <v>196</v>
      </c>
      <c r="E48" s="163"/>
      <c r="F48" s="163" t="s">
        <v>178</v>
      </c>
      <c r="G48" s="163"/>
      <c r="H48" s="14" t="s">
        <v>2</v>
      </c>
      <c r="I48" s="103">
        <v>0.83</v>
      </c>
      <c r="J48" s="103">
        <v>5</v>
      </c>
      <c r="K48" s="103">
        <v>0.8</v>
      </c>
      <c r="L48" s="103">
        <v>8</v>
      </c>
      <c r="M48" s="103">
        <v>0.7</v>
      </c>
      <c r="N48" s="103">
        <v>8</v>
      </c>
      <c r="O48" s="103">
        <v>-12.5</v>
      </c>
      <c r="P48" s="107">
        <v>-15.66</v>
      </c>
      <c r="Q48" s="12"/>
      <c r="R48" t="s">
        <v>246</v>
      </c>
    </row>
    <row r="49" spans="1:18" ht="11.25" customHeight="1" x14ac:dyDescent="0.25">
      <c r="A49" s="25">
        <v>1</v>
      </c>
      <c r="B49" s="26" t="str">
        <f t="shared" si="1"/>
        <v>NEGALIMA</v>
      </c>
      <c r="C49" s="11">
        <v>60006</v>
      </c>
      <c r="D49" s="22" t="s">
        <v>174</v>
      </c>
      <c r="E49" s="215" t="s">
        <v>183</v>
      </c>
      <c r="F49" s="216"/>
      <c r="G49" s="217"/>
      <c r="H49" s="14" t="s">
        <v>187</v>
      </c>
      <c r="I49" s="103" t="s">
        <v>170</v>
      </c>
      <c r="J49" s="103"/>
      <c r="K49" s="103">
        <v>0.99</v>
      </c>
      <c r="L49" s="103">
        <v>1</v>
      </c>
      <c r="M49" s="103" t="s">
        <v>170</v>
      </c>
      <c r="N49" s="103"/>
      <c r="O49" s="103" t="s">
        <v>170</v>
      </c>
      <c r="P49" s="107" t="s">
        <v>170</v>
      </c>
      <c r="Q49" s="12"/>
      <c r="R49" t="s">
        <v>174</v>
      </c>
    </row>
    <row r="50" spans="1:18" ht="12" customHeight="1" x14ac:dyDescent="0.25">
      <c r="A50" s="25">
        <v>1</v>
      </c>
      <c r="B50" s="26" t="str">
        <f t="shared" si="1"/>
        <v>NEGALIMA</v>
      </c>
      <c r="C50" s="11">
        <v>70004</v>
      </c>
      <c r="D50" s="97" t="s">
        <v>184</v>
      </c>
      <c r="E50" s="163" t="s">
        <v>20</v>
      </c>
      <c r="F50" s="163" t="s">
        <v>78</v>
      </c>
      <c r="G50" s="163"/>
      <c r="H50" s="14" t="s">
        <v>2</v>
      </c>
      <c r="I50" s="103" t="s">
        <v>170</v>
      </c>
      <c r="J50" s="103"/>
      <c r="K50" s="103" t="s">
        <v>170</v>
      </c>
      <c r="L50" s="103"/>
      <c r="M50" s="103" t="s">
        <v>170</v>
      </c>
      <c r="N50" s="103"/>
      <c r="O50" s="103" t="s">
        <v>170</v>
      </c>
      <c r="P50" s="107" t="s">
        <v>170</v>
      </c>
      <c r="Q50" s="12"/>
      <c r="R50" t="s">
        <v>247</v>
      </c>
    </row>
    <row r="51" spans="1:18" ht="11.25" customHeight="1" x14ac:dyDescent="0.25">
      <c r="A51" s="25">
        <v>2</v>
      </c>
      <c r="B51" s="26" t="str">
        <f t="shared" si="1"/>
        <v xml:space="preserve"> </v>
      </c>
      <c r="C51" s="11">
        <v>707</v>
      </c>
      <c r="D51" s="22" t="s">
        <v>166</v>
      </c>
      <c r="E51" s="163"/>
      <c r="F51" s="163" t="s">
        <v>164</v>
      </c>
      <c r="G51" s="163"/>
      <c r="H51" s="14" t="s">
        <v>2</v>
      </c>
      <c r="I51" s="103">
        <v>0.78</v>
      </c>
      <c r="J51" s="103">
        <v>3</v>
      </c>
      <c r="K51" s="103">
        <v>1.25</v>
      </c>
      <c r="L51" s="103">
        <v>5</v>
      </c>
      <c r="M51" s="103">
        <v>1.38</v>
      </c>
      <c r="N51" s="103">
        <v>4</v>
      </c>
      <c r="O51" s="103">
        <v>10.4</v>
      </c>
      <c r="P51" s="107">
        <v>76.92</v>
      </c>
      <c r="Q51" s="12"/>
      <c r="R51" t="s">
        <v>248</v>
      </c>
    </row>
    <row r="52" spans="1:18" ht="11.25" customHeight="1" x14ac:dyDescent="0.25">
      <c r="A52" s="25">
        <v>1</v>
      </c>
      <c r="B52" s="26" t="str">
        <f t="shared" si="1"/>
        <v>NEGALIMA</v>
      </c>
      <c r="C52" s="11">
        <v>70005</v>
      </c>
      <c r="D52" s="22" t="s">
        <v>194</v>
      </c>
      <c r="E52" s="163"/>
      <c r="F52" s="163" t="s">
        <v>79</v>
      </c>
      <c r="G52" s="163"/>
      <c r="H52" s="14" t="s">
        <v>2</v>
      </c>
      <c r="I52" s="103" t="s">
        <v>170</v>
      </c>
      <c r="J52" s="103"/>
      <c r="K52" s="103">
        <v>1.01</v>
      </c>
      <c r="L52" s="103">
        <v>3</v>
      </c>
      <c r="M52" s="103">
        <v>0.73</v>
      </c>
      <c r="N52" s="103">
        <v>2</v>
      </c>
      <c r="O52" s="103">
        <v>-27.72</v>
      </c>
      <c r="P52" s="107" t="s">
        <v>170</v>
      </c>
      <c r="Q52" s="12"/>
      <c r="R52" t="s">
        <v>249</v>
      </c>
    </row>
    <row r="53" spans="1:18" ht="13.2" customHeight="1" x14ac:dyDescent="0.25">
      <c r="A53" s="25">
        <v>2</v>
      </c>
      <c r="B53" s="26" t="str">
        <f t="shared" si="1"/>
        <v xml:space="preserve"> </v>
      </c>
      <c r="C53" s="11">
        <v>708</v>
      </c>
      <c r="D53" s="22" t="s">
        <v>142</v>
      </c>
      <c r="E53" s="163"/>
      <c r="F53" s="163" t="s">
        <v>80</v>
      </c>
      <c r="G53" s="163"/>
      <c r="H53" s="14" t="s">
        <v>2</v>
      </c>
      <c r="I53" s="103">
        <v>0.88</v>
      </c>
      <c r="J53" s="103">
        <v>16</v>
      </c>
      <c r="K53" s="103">
        <v>1.1299999999999999</v>
      </c>
      <c r="L53" s="103">
        <v>5</v>
      </c>
      <c r="M53" s="103">
        <v>1.05</v>
      </c>
      <c r="N53" s="103">
        <v>8</v>
      </c>
      <c r="O53" s="103">
        <v>-7.08</v>
      </c>
      <c r="P53" s="107">
        <v>19.32</v>
      </c>
      <c r="Q53" s="12"/>
      <c r="R53" t="s">
        <v>250</v>
      </c>
    </row>
    <row r="54" spans="1:18" ht="10.8" customHeight="1" x14ac:dyDescent="0.25">
      <c r="A54" s="25">
        <v>1</v>
      </c>
      <c r="B54" s="26" t="str">
        <f t="shared" si="1"/>
        <v>NEGALIMA</v>
      </c>
      <c r="C54" s="11">
        <v>70008</v>
      </c>
      <c r="D54" s="97" t="s">
        <v>185</v>
      </c>
      <c r="E54" s="168" t="s">
        <v>19</v>
      </c>
      <c r="F54" s="163" t="s">
        <v>81</v>
      </c>
      <c r="G54" s="163"/>
      <c r="H54" s="14" t="s">
        <v>2</v>
      </c>
      <c r="I54" s="103" t="s">
        <v>170</v>
      </c>
      <c r="J54" s="103"/>
      <c r="K54" s="103" t="s">
        <v>170</v>
      </c>
      <c r="L54" s="103"/>
      <c r="M54" s="103" t="s">
        <v>170</v>
      </c>
      <c r="N54" s="103"/>
      <c r="O54" s="103" t="s">
        <v>170</v>
      </c>
      <c r="P54" s="107" t="s">
        <v>170</v>
      </c>
      <c r="Q54" s="12"/>
      <c r="R54" t="s">
        <v>251</v>
      </c>
    </row>
    <row r="55" spans="1:18" ht="10.8" customHeight="1" x14ac:dyDescent="0.25">
      <c r="A55" s="25">
        <v>2</v>
      </c>
      <c r="B55" s="26" t="str">
        <f t="shared" si="1"/>
        <v xml:space="preserve"> </v>
      </c>
      <c r="C55" s="11">
        <v>711</v>
      </c>
      <c r="D55" s="22" t="s">
        <v>143</v>
      </c>
      <c r="E55" s="169"/>
      <c r="F55" s="163" t="s">
        <v>188</v>
      </c>
      <c r="G55" s="163"/>
      <c r="H55" s="14" t="s">
        <v>2</v>
      </c>
      <c r="I55" s="103">
        <v>1.1299999999999999</v>
      </c>
      <c r="J55" s="103">
        <v>6</v>
      </c>
      <c r="K55" s="103">
        <v>1.17</v>
      </c>
      <c r="L55" s="103">
        <v>4</v>
      </c>
      <c r="M55" s="103">
        <v>0.83</v>
      </c>
      <c r="N55" s="103">
        <v>6</v>
      </c>
      <c r="O55" s="103">
        <v>-29.06</v>
      </c>
      <c r="P55" s="107">
        <v>-26.55</v>
      </c>
      <c r="Q55" s="12"/>
      <c r="R55" t="s">
        <v>252</v>
      </c>
    </row>
    <row r="56" spans="1:18" ht="10.199999999999999" customHeight="1" x14ac:dyDescent="0.25">
      <c r="A56" s="25">
        <v>1</v>
      </c>
      <c r="B56" s="26" t="str">
        <f t="shared" si="1"/>
        <v>NEGALIMA</v>
      </c>
      <c r="C56" s="11">
        <v>70009</v>
      </c>
      <c r="D56" s="97" t="s">
        <v>186</v>
      </c>
      <c r="E56" s="169"/>
      <c r="F56" s="163" t="s">
        <v>82</v>
      </c>
      <c r="G56" s="163"/>
      <c r="H56" s="14" t="s">
        <v>2</v>
      </c>
      <c r="I56" s="103" t="s">
        <v>170</v>
      </c>
      <c r="J56" s="103"/>
      <c r="K56" s="103" t="s">
        <v>170</v>
      </c>
      <c r="L56" s="103"/>
      <c r="M56" s="103" t="s">
        <v>170</v>
      </c>
      <c r="N56" s="103"/>
      <c r="O56" s="103" t="s">
        <v>170</v>
      </c>
      <c r="P56" s="107" t="s">
        <v>170</v>
      </c>
      <c r="Q56" s="12"/>
      <c r="R56" t="s">
        <v>253</v>
      </c>
    </row>
    <row r="57" spans="1:18" ht="13.2" x14ac:dyDescent="0.25">
      <c r="A57" s="25">
        <v>2</v>
      </c>
      <c r="B57" s="26" t="str">
        <f t="shared" si="1"/>
        <v xml:space="preserve"> </v>
      </c>
      <c r="C57" s="11">
        <v>712</v>
      </c>
      <c r="D57" s="22" t="s">
        <v>144</v>
      </c>
      <c r="E57" s="169"/>
      <c r="F57" s="163" t="s">
        <v>83</v>
      </c>
      <c r="G57" s="163"/>
      <c r="H57" s="14" t="s">
        <v>2</v>
      </c>
      <c r="I57" s="103">
        <v>1.07</v>
      </c>
      <c r="J57" s="103">
        <v>14</v>
      </c>
      <c r="K57" s="103">
        <v>1.02</v>
      </c>
      <c r="L57" s="103">
        <v>17</v>
      </c>
      <c r="M57" s="103">
        <v>0.84</v>
      </c>
      <c r="N57" s="103">
        <v>12</v>
      </c>
      <c r="O57" s="103">
        <v>-17.649999999999999</v>
      </c>
      <c r="P57" s="107">
        <v>-21.5</v>
      </c>
      <c r="Q57" s="12"/>
      <c r="R57" t="s">
        <v>254</v>
      </c>
    </row>
    <row r="58" spans="1:18" ht="13.2" x14ac:dyDescent="0.25">
      <c r="A58" s="25">
        <v>2</v>
      </c>
      <c r="B58" s="26" t="str">
        <f t="shared" si="1"/>
        <v xml:space="preserve"> </v>
      </c>
      <c r="C58" s="11">
        <v>20009</v>
      </c>
      <c r="D58" s="97" t="s">
        <v>175</v>
      </c>
      <c r="E58" s="170"/>
      <c r="F58" s="215" t="s">
        <v>189</v>
      </c>
      <c r="G58" s="217"/>
      <c r="H58" s="14"/>
      <c r="I58" s="103">
        <v>2.35</v>
      </c>
      <c r="J58" s="103">
        <v>17</v>
      </c>
      <c r="K58" s="103">
        <v>2.57</v>
      </c>
      <c r="L58" s="103">
        <v>16</v>
      </c>
      <c r="M58" s="103">
        <v>2.4</v>
      </c>
      <c r="N58" s="103">
        <v>17</v>
      </c>
      <c r="O58" s="103">
        <v>-6.61</v>
      </c>
      <c r="P58" s="107">
        <v>2.13</v>
      </c>
      <c r="Q58" s="12"/>
      <c r="R58" t="s">
        <v>175</v>
      </c>
    </row>
    <row r="59" spans="1:18" ht="22.2" customHeight="1" x14ac:dyDescent="0.25">
      <c r="A59" s="25">
        <v>2</v>
      </c>
      <c r="B59" s="26" t="str">
        <f t="shared" si="1"/>
        <v xml:space="preserve"> </v>
      </c>
      <c r="C59" s="11">
        <v>80002</v>
      </c>
      <c r="D59" s="97" t="s">
        <v>190</v>
      </c>
      <c r="E59" s="168" t="s">
        <v>14</v>
      </c>
      <c r="F59" s="28" t="s">
        <v>31</v>
      </c>
      <c r="G59" s="28" t="s">
        <v>165</v>
      </c>
      <c r="H59" s="14" t="s">
        <v>2</v>
      </c>
      <c r="I59" s="103">
        <v>2.13</v>
      </c>
      <c r="J59" s="103">
        <v>15</v>
      </c>
      <c r="K59" s="103">
        <v>1.88</v>
      </c>
      <c r="L59" s="103">
        <v>8</v>
      </c>
      <c r="M59" s="103">
        <v>2.63</v>
      </c>
      <c r="N59" s="103">
        <v>12</v>
      </c>
      <c r="O59" s="103">
        <v>39.89</v>
      </c>
      <c r="P59" s="107">
        <v>23.47</v>
      </c>
      <c r="Q59" s="12"/>
      <c r="R59" t="s">
        <v>255</v>
      </c>
    </row>
    <row r="60" spans="1:18" ht="20.399999999999999" x14ac:dyDescent="0.25">
      <c r="A60" s="25">
        <v>2</v>
      </c>
      <c r="B60" s="26" t="str">
        <f t="shared" si="1"/>
        <v xml:space="preserve"> </v>
      </c>
      <c r="C60" s="11">
        <v>714</v>
      </c>
      <c r="D60" s="22" t="s">
        <v>145</v>
      </c>
      <c r="E60" s="169"/>
      <c r="F60" s="28" t="s">
        <v>31</v>
      </c>
      <c r="G60" s="28" t="s">
        <v>84</v>
      </c>
      <c r="H60" s="14" t="s">
        <v>2</v>
      </c>
      <c r="I60" s="103">
        <v>1.8</v>
      </c>
      <c r="J60" s="103">
        <v>2</v>
      </c>
      <c r="K60" s="103">
        <v>1.78</v>
      </c>
      <c r="L60" s="103">
        <v>8</v>
      </c>
      <c r="M60" s="103">
        <v>2.41</v>
      </c>
      <c r="N60" s="103">
        <v>7</v>
      </c>
      <c r="O60" s="103">
        <v>35.39</v>
      </c>
      <c r="P60" s="107">
        <v>33.89</v>
      </c>
      <c r="Q60" s="12"/>
      <c r="R60" t="s">
        <v>256</v>
      </c>
    </row>
    <row r="61" spans="1:18" ht="21" customHeight="1" x14ac:dyDescent="0.25">
      <c r="A61" s="25">
        <v>1</v>
      </c>
      <c r="B61" s="26" t="str">
        <f t="shared" si="1"/>
        <v>NEGALIMA</v>
      </c>
      <c r="C61" s="11">
        <v>80004</v>
      </c>
      <c r="D61" s="97" t="s">
        <v>191</v>
      </c>
      <c r="E61" s="169"/>
      <c r="F61" s="28" t="s">
        <v>15</v>
      </c>
      <c r="G61" s="28" t="s">
        <v>85</v>
      </c>
      <c r="H61" s="14" t="s">
        <v>2</v>
      </c>
      <c r="I61" s="103" t="s">
        <v>170</v>
      </c>
      <c r="J61" s="103"/>
      <c r="K61" s="103" t="s">
        <v>170</v>
      </c>
      <c r="L61" s="103"/>
      <c r="M61" s="103" t="s">
        <v>170</v>
      </c>
      <c r="N61" s="103"/>
      <c r="O61" s="103" t="s">
        <v>170</v>
      </c>
      <c r="P61" s="107" t="s">
        <v>170</v>
      </c>
      <c r="Q61" s="12"/>
      <c r="R61" t="s">
        <v>257</v>
      </c>
    </row>
    <row r="62" spans="1:18" ht="20.399999999999999" x14ac:dyDescent="0.25">
      <c r="A62" s="25">
        <v>1</v>
      </c>
      <c r="B62" s="26" t="str">
        <f t="shared" si="1"/>
        <v>NEGALIMA</v>
      </c>
      <c r="C62" s="11">
        <v>717</v>
      </c>
      <c r="D62" s="22" t="s">
        <v>146</v>
      </c>
      <c r="E62" s="170"/>
      <c r="F62" s="28" t="s">
        <v>15</v>
      </c>
      <c r="G62" s="28" t="s">
        <v>84</v>
      </c>
      <c r="H62" s="14" t="s">
        <v>2</v>
      </c>
      <c r="I62" s="103">
        <v>1.22</v>
      </c>
      <c r="J62" s="103">
        <v>2</v>
      </c>
      <c r="K62" s="103" t="s">
        <v>170</v>
      </c>
      <c r="L62" s="103"/>
      <c r="M62" s="103">
        <v>3.19</v>
      </c>
      <c r="N62" s="103">
        <v>1</v>
      </c>
      <c r="O62" s="103" t="s">
        <v>170</v>
      </c>
      <c r="P62" s="107">
        <v>161.47999999999999</v>
      </c>
      <c r="Q62" s="12"/>
      <c r="R62" t="s">
        <v>258</v>
      </c>
    </row>
    <row r="63" spans="1:18" ht="21" customHeight="1" x14ac:dyDescent="0.25">
      <c r="A63" s="25">
        <v>1</v>
      </c>
      <c r="B63" s="26" t="str">
        <f t="shared" si="1"/>
        <v>NEGALIMA</v>
      </c>
      <c r="C63" s="11">
        <v>80006</v>
      </c>
      <c r="D63" s="22" t="s">
        <v>192</v>
      </c>
      <c r="E63" s="218" t="s">
        <v>13</v>
      </c>
      <c r="F63" s="28" t="s">
        <v>103</v>
      </c>
      <c r="G63" s="28"/>
      <c r="H63" s="14" t="s">
        <v>2</v>
      </c>
      <c r="I63" s="103">
        <v>1.49</v>
      </c>
      <c r="J63" s="103">
        <v>1</v>
      </c>
      <c r="K63" s="103" t="s">
        <v>170</v>
      </c>
      <c r="L63" s="103"/>
      <c r="M63" s="103">
        <v>1.49</v>
      </c>
      <c r="N63" s="103">
        <v>1</v>
      </c>
      <c r="O63" s="103" t="s">
        <v>170</v>
      </c>
      <c r="P63" s="107">
        <v>0</v>
      </c>
      <c r="Q63" s="12"/>
      <c r="R63" t="s">
        <v>259</v>
      </c>
    </row>
    <row r="64" spans="1:18" ht="20.399999999999999" customHeight="1" x14ac:dyDescent="0.25">
      <c r="A64" s="25">
        <v>2</v>
      </c>
      <c r="B64" s="26" t="str">
        <f t="shared" si="1"/>
        <v xml:space="preserve"> </v>
      </c>
      <c r="C64" s="11">
        <v>720</v>
      </c>
      <c r="D64" s="22" t="s">
        <v>147</v>
      </c>
      <c r="E64" s="219"/>
      <c r="F64" s="28" t="s">
        <v>86</v>
      </c>
      <c r="G64" s="28"/>
      <c r="H64" s="14" t="s">
        <v>2</v>
      </c>
      <c r="I64" s="103">
        <v>1.67</v>
      </c>
      <c r="J64" s="103">
        <v>20</v>
      </c>
      <c r="K64" s="103">
        <v>1.82</v>
      </c>
      <c r="L64" s="103">
        <v>22</v>
      </c>
      <c r="M64" s="103">
        <v>1.82</v>
      </c>
      <c r="N64" s="103">
        <v>22</v>
      </c>
      <c r="O64" s="103">
        <v>0</v>
      </c>
      <c r="P64" s="107">
        <v>8.98</v>
      </c>
      <c r="Q64" s="12"/>
      <c r="R64" t="s">
        <v>260</v>
      </c>
    </row>
    <row r="65" spans="1:18" ht="20.399999999999999" x14ac:dyDescent="0.25">
      <c r="A65" s="25">
        <v>2</v>
      </c>
      <c r="B65" s="26" t="str">
        <f t="shared" si="1"/>
        <v xml:space="preserve"> </v>
      </c>
      <c r="C65" s="11">
        <v>722</v>
      </c>
      <c r="D65" s="22" t="s">
        <v>148</v>
      </c>
      <c r="E65" s="218" t="s">
        <v>25</v>
      </c>
      <c r="F65" s="28" t="s">
        <v>87</v>
      </c>
      <c r="G65" s="28"/>
      <c r="H65" s="14" t="s">
        <v>2</v>
      </c>
      <c r="I65" s="103">
        <v>1.22</v>
      </c>
      <c r="J65" s="103">
        <v>3</v>
      </c>
      <c r="K65" s="103">
        <v>1.1000000000000001</v>
      </c>
      <c r="L65" s="103">
        <v>4</v>
      </c>
      <c r="M65" s="103">
        <v>1.07</v>
      </c>
      <c r="N65" s="103">
        <v>4</v>
      </c>
      <c r="O65" s="103">
        <v>-2.73</v>
      </c>
      <c r="P65" s="107">
        <v>-12.3</v>
      </c>
      <c r="Q65" s="12"/>
      <c r="R65" t="s">
        <v>261</v>
      </c>
    </row>
    <row r="66" spans="1:18" ht="20.399999999999999" x14ac:dyDescent="0.25">
      <c r="A66" s="25">
        <v>2</v>
      </c>
      <c r="B66" s="26" t="str">
        <f t="shared" si="1"/>
        <v xml:space="preserve"> </v>
      </c>
      <c r="C66" s="11">
        <v>723</v>
      </c>
      <c r="D66" s="98" t="s">
        <v>149</v>
      </c>
      <c r="E66" s="219"/>
      <c r="F66" s="28" t="s">
        <v>88</v>
      </c>
      <c r="G66" s="28"/>
      <c r="H66" s="14" t="s">
        <v>2</v>
      </c>
      <c r="I66" s="103">
        <v>1.04</v>
      </c>
      <c r="J66" s="103">
        <v>22</v>
      </c>
      <c r="K66" s="103">
        <v>0.81</v>
      </c>
      <c r="L66" s="103">
        <v>19</v>
      </c>
      <c r="M66" s="103">
        <v>0.79</v>
      </c>
      <c r="N66" s="103">
        <v>20</v>
      </c>
      <c r="O66" s="103">
        <v>-2.4700000000000002</v>
      </c>
      <c r="P66" s="107">
        <v>-24.04</v>
      </c>
      <c r="Q66" s="12"/>
      <c r="R66" t="s">
        <v>262</v>
      </c>
    </row>
    <row r="67" spans="1:18" ht="13.8" customHeight="1" x14ac:dyDescent="0.25">
      <c r="A67" s="25">
        <v>1</v>
      </c>
      <c r="B67" s="26" t="str">
        <f t="shared" si="1"/>
        <v>NEGALIMA</v>
      </c>
      <c r="C67" s="11">
        <v>9000</v>
      </c>
      <c r="D67" s="99" t="s">
        <v>169</v>
      </c>
      <c r="E67" s="1" t="s">
        <v>176</v>
      </c>
      <c r="G67" s="27"/>
      <c r="H67" s="14" t="s">
        <v>2</v>
      </c>
      <c r="I67" s="103">
        <v>4.22</v>
      </c>
      <c r="J67" s="103">
        <v>2</v>
      </c>
      <c r="K67" s="103">
        <v>6.2</v>
      </c>
      <c r="L67" s="103">
        <v>3</v>
      </c>
      <c r="M67" s="103">
        <v>6.2</v>
      </c>
      <c r="N67" s="103">
        <v>3</v>
      </c>
      <c r="O67" s="103">
        <v>0</v>
      </c>
      <c r="P67" s="107">
        <v>46.92</v>
      </c>
      <c r="Q67" s="12"/>
      <c r="R67" t="s">
        <v>169</v>
      </c>
    </row>
    <row r="68" spans="1:18" ht="13.2" x14ac:dyDescent="0.25">
      <c r="A68" s="25">
        <v>2</v>
      </c>
      <c r="B68" s="26" t="str">
        <f t="shared" si="1"/>
        <v xml:space="preserve"> </v>
      </c>
      <c r="C68" s="11">
        <v>726</v>
      </c>
      <c r="D68" s="98" t="s">
        <v>150</v>
      </c>
      <c r="E68" s="27" t="s">
        <v>89</v>
      </c>
      <c r="F68" s="27"/>
      <c r="G68" s="27"/>
      <c r="H68" s="14" t="s">
        <v>2</v>
      </c>
      <c r="I68" s="103">
        <v>3.68</v>
      </c>
      <c r="J68" s="103">
        <v>19</v>
      </c>
      <c r="K68" s="103">
        <v>5.21</v>
      </c>
      <c r="L68" s="103">
        <v>20</v>
      </c>
      <c r="M68" s="103">
        <v>5.2</v>
      </c>
      <c r="N68" s="103">
        <v>19</v>
      </c>
      <c r="O68" s="103">
        <v>-0.19</v>
      </c>
      <c r="P68" s="107">
        <v>41.3</v>
      </c>
      <c r="Q68" s="12"/>
      <c r="R68" t="s">
        <v>263</v>
      </c>
    </row>
    <row r="69" spans="1:18" ht="27" customHeight="1" x14ac:dyDescent="0.25">
      <c r="A69" s="25">
        <v>1</v>
      </c>
      <c r="B69" s="26" t="str">
        <f t="shared" si="1"/>
        <v>NEGALIMA</v>
      </c>
      <c r="C69" s="11">
        <v>728</v>
      </c>
      <c r="D69" s="98" t="s">
        <v>151</v>
      </c>
      <c r="E69" s="28" t="s">
        <v>26</v>
      </c>
      <c r="F69" s="28" t="s">
        <v>90</v>
      </c>
      <c r="G69" s="28"/>
      <c r="H69" s="14" t="s">
        <v>2</v>
      </c>
      <c r="I69" s="103" t="s">
        <v>170</v>
      </c>
      <c r="J69" s="103"/>
      <c r="K69" s="103">
        <v>1.35</v>
      </c>
      <c r="L69" s="103">
        <v>2</v>
      </c>
      <c r="M69" s="103">
        <v>1.39</v>
      </c>
      <c r="N69" s="103">
        <v>1</v>
      </c>
      <c r="O69" s="103">
        <v>2.96</v>
      </c>
      <c r="P69" s="107" t="s">
        <v>170</v>
      </c>
      <c r="Q69" s="12"/>
      <c r="R69" t="s">
        <v>264</v>
      </c>
    </row>
    <row r="70" spans="1:18" ht="31.2" thickBot="1" x14ac:dyDescent="0.3">
      <c r="A70" s="25">
        <v>2</v>
      </c>
      <c r="B70" s="26" t="str">
        <f t="shared" si="1"/>
        <v xml:space="preserve"> </v>
      </c>
      <c r="C70" s="11">
        <v>729</v>
      </c>
      <c r="D70" s="98" t="s">
        <v>152</v>
      </c>
      <c r="E70" s="29" t="s">
        <v>26</v>
      </c>
      <c r="F70" s="29" t="s">
        <v>91</v>
      </c>
      <c r="G70" s="29"/>
      <c r="H70" s="23" t="s">
        <v>2</v>
      </c>
      <c r="I70" s="103">
        <v>1.07</v>
      </c>
      <c r="J70" s="103">
        <v>15</v>
      </c>
      <c r="K70" s="103">
        <v>1.22</v>
      </c>
      <c r="L70" s="103">
        <v>14</v>
      </c>
      <c r="M70" s="103">
        <v>1.25</v>
      </c>
      <c r="N70" s="103">
        <v>12</v>
      </c>
      <c r="O70" s="103">
        <v>2.46</v>
      </c>
      <c r="P70" s="107">
        <v>16.82</v>
      </c>
      <c r="R70" t="s">
        <v>265</v>
      </c>
    </row>
    <row r="71" spans="1:18" ht="20.399999999999999" x14ac:dyDescent="0.25">
      <c r="A71" s="25">
        <v>2</v>
      </c>
      <c r="B71" s="26" t="str">
        <f t="shared" si="1"/>
        <v xml:space="preserve"> </v>
      </c>
      <c r="C71" s="11">
        <v>801</v>
      </c>
      <c r="D71" s="100" t="s">
        <v>153</v>
      </c>
      <c r="E71" s="80" t="s">
        <v>92</v>
      </c>
      <c r="F71" s="80" t="s">
        <v>93</v>
      </c>
      <c r="G71" s="80"/>
      <c r="H71" s="81" t="s">
        <v>6</v>
      </c>
      <c r="I71" s="103">
        <v>0.54</v>
      </c>
      <c r="J71" s="103">
        <v>26</v>
      </c>
      <c r="K71" s="103">
        <v>0.54</v>
      </c>
      <c r="L71" s="103">
        <v>26</v>
      </c>
      <c r="M71" s="103">
        <v>0.54</v>
      </c>
      <c r="N71" s="103">
        <v>26</v>
      </c>
      <c r="O71" s="103">
        <v>0</v>
      </c>
      <c r="P71" s="107">
        <v>0</v>
      </c>
      <c r="Q71" s="12"/>
      <c r="R71" t="s">
        <v>266</v>
      </c>
    </row>
    <row r="72" spans="1:18" ht="13.2" x14ac:dyDescent="0.25">
      <c r="A72" s="25">
        <v>2</v>
      </c>
      <c r="B72" s="26" t="str">
        <f t="shared" ref="B72:B77" si="2">IF(A72=1,"NEGALIMA",IF(A72=2," ",IF(OR(L72&lt;3,N72&lt;3,J72&lt;3),"NEGALIMA"," ")))</f>
        <v xml:space="preserve"> </v>
      </c>
      <c r="C72" s="11">
        <v>802</v>
      </c>
      <c r="D72" s="100" t="s">
        <v>154</v>
      </c>
      <c r="E72" s="82" t="s">
        <v>94</v>
      </c>
      <c r="F72" s="82" t="s">
        <v>95</v>
      </c>
      <c r="G72" s="82"/>
      <c r="H72" s="83" t="s">
        <v>6</v>
      </c>
      <c r="I72" s="103">
        <v>3.42</v>
      </c>
      <c r="J72" s="103">
        <v>24</v>
      </c>
      <c r="K72" s="103">
        <v>2.6</v>
      </c>
      <c r="L72" s="103">
        <v>23</v>
      </c>
      <c r="M72" s="103">
        <v>2.6</v>
      </c>
      <c r="N72" s="103">
        <v>23</v>
      </c>
      <c r="O72" s="103">
        <v>0</v>
      </c>
      <c r="P72" s="107">
        <v>-23.98</v>
      </c>
      <c r="Q72" s="12"/>
      <c r="R72" t="s">
        <v>267</v>
      </c>
    </row>
    <row r="73" spans="1:18" ht="12.6" customHeight="1" x14ac:dyDescent="0.25">
      <c r="A73" s="25">
        <v>2</v>
      </c>
      <c r="B73" s="26" t="str">
        <f t="shared" si="2"/>
        <v xml:space="preserve"> </v>
      </c>
      <c r="C73" s="11">
        <v>803</v>
      </c>
      <c r="D73" s="100" t="s">
        <v>155</v>
      </c>
      <c r="E73" s="82"/>
      <c r="F73" s="82" t="s">
        <v>96</v>
      </c>
      <c r="G73" s="82"/>
      <c r="H73" s="83" t="s">
        <v>6</v>
      </c>
      <c r="I73" s="103">
        <v>3.44</v>
      </c>
      <c r="J73" s="103">
        <v>26</v>
      </c>
      <c r="K73" s="103">
        <v>2.65</v>
      </c>
      <c r="L73" s="103">
        <v>26</v>
      </c>
      <c r="M73" s="103">
        <v>2.56</v>
      </c>
      <c r="N73" s="103">
        <v>26</v>
      </c>
      <c r="O73" s="103">
        <v>-3.4</v>
      </c>
      <c r="P73" s="107">
        <v>-25.58</v>
      </c>
      <c r="Q73" s="12"/>
      <c r="R73" t="s">
        <v>268</v>
      </c>
    </row>
    <row r="74" spans="1:18" ht="30.6" x14ac:dyDescent="0.25">
      <c r="A74" s="25">
        <v>1</v>
      </c>
      <c r="B74" s="26" t="str">
        <f t="shared" si="2"/>
        <v>NEGALIMA</v>
      </c>
      <c r="C74" s="11">
        <v>804</v>
      </c>
      <c r="D74" s="100" t="s">
        <v>156</v>
      </c>
      <c r="E74" s="84" t="s">
        <v>18</v>
      </c>
      <c r="F74" s="82" t="s">
        <v>97</v>
      </c>
      <c r="G74" s="82"/>
      <c r="H74" s="83" t="s">
        <v>2</v>
      </c>
      <c r="I74" s="103">
        <v>5.44</v>
      </c>
      <c r="J74" s="103">
        <v>1</v>
      </c>
      <c r="K74" s="103">
        <v>5.44</v>
      </c>
      <c r="L74" s="103">
        <v>1</v>
      </c>
      <c r="M74" s="103">
        <v>5.44</v>
      </c>
      <c r="N74" s="103">
        <v>1</v>
      </c>
      <c r="O74" s="103">
        <v>0</v>
      </c>
      <c r="P74" s="107">
        <v>0</v>
      </c>
      <c r="Q74" s="12"/>
      <c r="R74" t="s">
        <v>269</v>
      </c>
    </row>
    <row r="75" spans="1:18" ht="30.6" x14ac:dyDescent="0.25">
      <c r="A75" s="25">
        <v>2</v>
      </c>
      <c r="B75" s="26" t="str">
        <f t="shared" si="2"/>
        <v xml:space="preserve"> </v>
      </c>
      <c r="C75" s="11">
        <v>805</v>
      </c>
      <c r="D75" s="100" t="s">
        <v>157</v>
      </c>
      <c r="E75" s="84"/>
      <c r="F75" s="82" t="s">
        <v>98</v>
      </c>
      <c r="G75" s="82"/>
      <c r="H75" s="83" t="s">
        <v>2</v>
      </c>
      <c r="I75" s="103">
        <v>6.38</v>
      </c>
      <c r="J75" s="103">
        <v>14</v>
      </c>
      <c r="K75" s="103">
        <v>6.67</v>
      </c>
      <c r="L75" s="103">
        <v>12</v>
      </c>
      <c r="M75" s="103">
        <v>6.95</v>
      </c>
      <c r="N75" s="103">
        <v>14</v>
      </c>
      <c r="O75" s="103">
        <v>4.2</v>
      </c>
      <c r="P75" s="107">
        <v>8.93</v>
      </c>
      <c r="Q75" s="12"/>
      <c r="R75" t="s">
        <v>270</v>
      </c>
    </row>
    <row r="76" spans="1:18" ht="13.2" x14ac:dyDescent="0.25">
      <c r="A76" s="25">
        <v>2</v>
      </c>
      <c r="B76" s="26" t="str">
        <f t="shared" si="2"/>
        <v xml:space="preserve"> </v>
      </c>
      <c r="C76" s="11">
        <v>806</v>
      </c>
      <c r="D76" s="100" t="s">
        <v>158</v>
      </c>
      <c r="E76" s="84" t="s">
        <v>99</v>
      </c>
      <c r="F76" s="84" t="s">
        <v>100</v>
      </c>
      <c r="G76" s="84"/>
      <c r="H76" s="83" t="s">
        <v>2</v>
      </c>
      <c r="I76" s="103">
        <v>0.77</v>
      </c>
      <c r="J76" s="103">
        <v>26</v>
      </c>
      <c r="K76" s="103">
        <v>0.63</v>
      </c>
      <c r="L76" s="103">
        <v>26</v>
      </c>
      <c r="M76" s="103">
        <v>0.64</v>
      </c>
      <c r="N76" s="103">
        <v>24</v>
      </c>
      <c r="O76" s="103">
        <v>1.59</v>
      </c>
      <c r="P76" s="107">
        <v>-16.88</v>
      </c>
      <c r="Q76" s="12"/>
      <c r="R76" t="s">
        <v>271</v>
      </c>
    </row>
    <row r="77" spans="1:18" ht="13.8" thickBot="1" x14ac:dyDescent="0.3">
      <c r="A77" s="25">
        <v>2</v>
      </c>
      <c r="B77" s="26" t="str">
        <f t="shared" si="2"/>
        <v xml:space="preserve"> </v>
      </c>
      <c r="C77" s="11">
        <v>807</v>
      </c>
      <c r="D77" s="101" t="s">
        <v>159</v>
      </c>
      <c r="E77" s="85"/>
      <c r="F77" s="85" t="s">
        <v>101</v>
      </c>
      <c r="G77" s="85"/>
      <c r="H77" s="86" t="s">
        <v>2</v>
      </c>
      <c r="I77" s="109">
        <v>0.74</v>
      </c>
      <c r="J77" s="109">
        <v>14</v>
      </c>
      <c r="K77" s="109">
        <v>0.7</v>
      </c>
      <c r="L77" s="109">
        <v>11</v>
      </c>
      <c r="M77" s="109">
        <v>0.68</v>
      </c>
      <c r="N77" s="109">
        <v>16</v>
      </c>
      <c r="O77" s="109">
        <v>-2.86</v>
      </c>
      <c r="P77" s="110">
        <v>-8.11</v>
      </c>
      <c r="Q77" s="12"/>
      <c r="R77" t="s">
        <v>272</v>
      </c>
    </row>
    <row r="79" spans="1:18" x14ac:dyDescent="0.2">
      <c r="H79" s="4"/>
      <c r="I79" s="4"/>
      <c r="J79" s="4"/>
      <c r="K79" s="4"/>
      <c r="L79" s="10"/>
      <c r="M79" s="4"/>
      <c r="N79" s="11"/>
    </row>
    <row r="80" spans="1:18" x14ac:dyDescent="0.2">
      <c r="E80" s="159"/>
      <c r="F80" s="159"/>
      <c r="G80" s="160"/>
      <c r="H80" s="160"/>
    </row>
    <row r="81" spans="5:10" x14ac:dyDescent="0.2">
      <c r="E81" s="3"/>
      <c r="F81" s="3"/>
    </row>
    <row r="82" spans="5:10" x14ac:dyDescent="0.2">
      <c r="E82" s="167"/>
      <c r="F82" s="167"/>
      <c r="G82" s="167"/>
      <c r="H82" s="2"/>
      <c r="I82" s="2"/>
      <c r="J82" s="2"/>
    </row>
    <row r="83" spans="5:10" x14ac:dyDescent="0.2">
      <c r="E83" s="167"/>
      <c r="F83" s="167"/>
      <c r="G83" s="167"/>
      <c r="H83" s="2"/>
      <c r="I83" s="2"/>
      <c r="J83" s="2"/>
    </row>
    <row r="85" spans="5:10" x14ac:dyDescent="0.2">
      <c r="E85" s="5"/>
      <c r="F85" s="5"/>
    </row>
    <row r="86" spans="5:10" x14ac:dyDescent="0.2">
      <c r="E86" s="6"/>
      <c r="F86" s="6"/>
    </row>
    <row r="87" spans="5:10" x14ac:dyDescent="0.2">
      <c r="E87" s="166"/>
      <c r="F87" s="166"/>
      <c r="G87" s="166"/>
    </row>
    <row r="88" spans="5:10" x14ac:dyDescent="0.2">
      <c r="E88" s="166"/>
      <c r="F88" s="166"/>
      <c r="G88" s="166"/>
    </row>
    <row r="89" spans="5:10" x14ac:dyDescent="0.2">
      <c r="E89" s="166"/>
      <c r="F89" s="166"/>
      <c r="G89" s="166"/>
    </row>
    <row r="90" spans="5:10" x14ac:dyDescent="0.2">
      <c r="E90" s="166"/>
      <c r="F90" s="166"/>
      <c r="G90" s="166"/>
    </row>
    <row r="91" spans="5:10" x14ac:dyDescent="0.2">
      <c r="E91" s="166"/>
      <c r="F91" s="166"/>
      <c r="G91" s="166"/>
    </row>
    <row r="92" spans="5:10" x14ac:dyDescent="0.2">
      <c r="E92" s="166"/>
      <c r="F92" s="166"/>
      <c r="G92" s="166"/>
    </row>
    <row r="93" spans="5:10" x14ac:dyDescent="0.2">
      <c r="E93" s="166"/>
      <c r="F93" s="166"/>
      <c r="G93" s="166"/>
    </row>
    <row r="94" spans="5:10" x14ac:dyDescent="0.2">
      <c r="E94" s="166"/>
      <c r="F94" s="166"/>
      <c r="G94" s="166"/>
    </row>
    <row r="95" spans="5:10" x14ac:dyDescent="0.2">
      <c r="E95" s="166"/>
      <c r="F95" s="166"/>
      <c r="G95" s="166"/>
    </row>
    <row r="96" spans="5:10" x14ac:dyDescent="0.2">
      <c r="E96" s="15"/>
      <c r="F96" s="15"/>
      <c r="G96" s="13"/>
    </row>
    <row r="97" spans="5:7" x14ac:dyDescent="0.2">
      <c r="E97" s="166"/>
      <c r="F97" s="166"/>
      <c r="G97" s="166"/>
    </row>
    <row r="98" spans="5:7" x14ac:dyDescent="0.2">
      <c r="E98" s="166"/>
      <c r="F98" s="166"/>
      <c r="G98" s="166"/>
    </row>
    <row r="99" spans="5:7" x14ac:dyDescent="0.2">
      <c r="E99" s="166"/>
      <c r="F99" s="166"/>
      <c r="G99" s="166"/>
    </row>
    <row r="100" spans="5:7" x14ac:dyDescent="0.2">
      <c r="E100" s="13"/>
      <c r="F100" s="13"/>
      <c r="G100" s="13"/>
    </row>
    <row r="101" spans="5:7" x14ac:dyDescent="0.2">
      <c r="E101" s="13"/>
      <c r="F101" s="13"/>
      <c r="G101" s="13"/>
    </row>
    <row r="102" spans="5:7" x14ac:dyDescent="0.2">
      <c r="E102" s="15"/>
      <c r="F102" s="15"/>
      <c r="G102" s="15"/>
    </row>
    <row r="103" spans="5:7" x14ac:dyDescent="0.2">
      <c r="E103" s="15"/>
      <c r="F103" s="15"/>
      <c r="G103" s="15"/>
    </row>
    <row r="104" spans="5:7" x14ac:dyDescent="0.2">
      <c r="E104" s="171"/>
      <c r="F104" s="171"/>
      <c r="G104" s="171"/>
    </row>
    <row r="105" spans="5:7" x14ac:dyDescent="0.2">
      <c r="E105" s="171"/>
      <c r="F105" s="171"/>
      <c r="G105" s="171"/>
    </row>
    <row r="106" spans="5:7" x14ac:dyDescent="0.2">
      <c r="E106" s="171"/>
      <c r="F106" s="171"/>
      <c r="G106" s="171"/>
    </row>
    <row r="107" spans="5:7" x14ac:dyDescent="0.2">
      <c r="E107" s="166"/>
      <c r="F107" s="166"/>
      <c r="G107" s="166"/>
    </row>
    <row r="108" spans="5:7" x14ac:dyDescent="0.2">
      <c r="E108" s="15"/>
      <c r="F108" s="15"/>
      <c r="G108" s="13"/>
    </row>
    <row r="109" spans="5:7" x14ac:dyDescent="0.2">
      <c r="E109" s="166"/>
      <c r="F109" s="166"/>
      <c r="G109" s="166"/>
    </row>
  </sheetData>
  <mergeCells count="91">
    <mergeCell ref="E63:E64"/>
    <mergeCell ref="E65:E66"/>
    <mergeCell ref="F54:G54"/>
    <mergeCell ref="F55:G55"/>
    <mergeCell ref="F56:G56"/>
    <mergeCell ref="F57:G57"/>
    <mergeCell ref="E54:E58"/>
    <mergeCell ref="F58:G58"/>
    <mergeCell ref="E37:E39"/>
    <mergeCell ref="F37:G37"/>
    <mergeCell ref="F38:G38"/>
    <mergeCell ref="F39:G39"/>
    <mergeCell ref="E50:E53"/>
    <mergeCell ref="F50:G50"/>
    <mergeCell ref="F51:G51"/>
    <mergeCell ref="F52:G52"/>
    <mergeCell ref="F53:G53"/>
    <mergeCell ref="E43:G43"/>
    <mergeCell ref="F40:G40"/>
    <mergeCell ref="E41:G41"/>
    <mergeCell ref="E42:G42"/>
    <mergeCell ref="E45:E48"/>
    <mergeCell ref="E49:G49"/>
    <mergeCell ref="F45:G45"/>
    <mergeCell ref="F31:G31"/>
    <mergeCell ref="F32:G32"/>
    <mergeCell ref="E33:E36"/>
    <mergeCell ref="F33:F34"/>
    <mergeCell ref="F35:F36"/>
    <mergeCell ref="E27:E28"/>
    <mergeCell ref="F27:G27"/>
    <mergeCell ref="F28:G28"/>
    <mergeCell ref="E29:E30"/>
    <mergeCell ref="F29:G29"/>
    <mergeCell ref="F30:G30"/>
    <mergeCell ref="F22:G22"/>
    <mergeCell ref="F23:G23"/>
    <mergeCell ref="F21:G21"/>
    <mergeCell ref="E21:E23"/>
    <mergeCell ref="E25:E26"/>
    <mergeCell ref="F25:G25"/>
    <mergeCell ref="F26:G26"/>
    <mergeCell ref="E16:E17"/>
    <mergeCell ref="F17:G17"/>
    <mergeCell ref="E18:E20"/>
    <mergeCell ref="F18:G18"/>
    <mergeCell ref="F19:G19"/>
    <mergeCell ref="F20:G20"/>
    <mergeCell ref="E12:E13"/>
    <mergeCell ref="F12:G12"/>
    <mergeCell ref="F13:G13"/>
    <mergeCell ref="F14:G14"/>
    <mergeCell ref="F15:G15"/>
    <mergeCell ref="E3:E6"/>
    <mergeCell ref="F3:F4"/>
    <mergeCell ref="F5:F6"/>
    <mergeCell ref="E7:E8"/>
    <mergeCell ref="E9:E10"/>
    <mergeCell ref="F9:F10"/>
    <mergeCell ref="C1:C2"/>
    <mergeCell ref="H1:H2"/>
    <mergeCell ref="D1:D2"/>
    <mergeCell ref="O1:P1"/>
    <mergeCell ref="E1:G2"/>
    <mergeCell ref="K1:N1"/>
    <mergeCell ref="I1:J1"/>
    <mergeCell ref="E95:G95"/>
    <mergeCell ref="E97:G97"/>
    <mergeCell ref="E98:G98"/>
    <mergeCell ref="E109:G109"/>
    <mergeCell ref="E99:G99"/>
    <mergeCell ref="E104:G104"/>
    <mergeCell ref="E105:G105"/>
    <mergeCell ref="E106:G106"/>
    <mergeCell ref="E107:G107"/>
    <mergeCell ref="F46:G46"/>
    <mergeCell ref="F48:G48"/>
    <mergeCell ref="E44:G44"/>
    <mergeCell ref="F47:G47"/>
    <mergeCell ref="E94:G94"/>
    <mergeCell ref="E87:G87"/>
    <mergeCell ref="E88:G88"/>
    <mergeCell ref="E89:G89"/>
    <mergeCell ref="E90:G90"/>
    <mergeCell ref="E91:G91"/>
    <mergeCell ref="E80:H80"/>
    <mergeCell ref="E92:G92"/>
    <mergeCell ref="E93:G93"/>
    <mergeCell ref="E83:G83"/>
    <mergeCell ref="E82:G82"/>
    <mergeCell ref="E59:E62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s4">
    <tabColor theme="0" tint="-0.499984740745262"/>
  </sheetPr>
  <dimension ref="A2:L75"/>
  <sheetViews>
    <sheetView topLeftCell="A4" workbookViewId="0">
      <selection activeCell="E2" sqref="E2:L75"/>
    </sheetView>
  </sheetViews>
  <sheetFormatPr defaultRowHeight="13.2" x14ac:dyDescent="0.25"/>
  <cols>
    <col min="1" max="1" width="27.88671875" customWidth="1"/>
    <col min="2" max="2" width="36.33203125" customWidth="1"/>
    <col min="3" max="3" width="19.88671875" customWidth="1"/>
  </cols>
  <sheetData>
    <row r="2" spans="1:12" ht="30.75" customHeight="1" x14ac:dyDescent="0.25">
      <c r="A2" s="104" t="s">
        <v>203</v>
      </c>
      <c r="B2" s="104" t="s">
        <v>203</v>
      </c>
      <c r="C2" s="105" t="s">
        <v>273</v>
      </c>
      <c r="D2" s="105" t="s">
        <v>6</v>
      </c>
      <c r="E2" s="103">
        <v>0.92</v>
      </c>
      <c r="F2" s="103">
        <v>15</v>
      </c>
      <c r="G2" s="103">
        <v>0.99</v>
      </c>
      <c r="H2" s="103">
        <v>12</v>
      </c>
      <c r="I2" s="103">
        <v>0.99</v>
      </c>
      <c r="J2" s="103">
        <v>15</v>
      </c>
      <c r="K2" s="103">
        <v>0</v>
      </c>
      <c r="L2" s="107">
        <v>7.61</v>
      </c>
    </row>
    <row r="3" spans="1:12" ht="30.75" customHeight="1" x14ac:dyDescent="0.25">
      <c r="A3" s="106" t="s">
        <v>204</v>
      </c>
      <c r="B3" s="106" t="s">
        <v>204</v>
      </c>
      <c r="C3" s="103" t="s">
        <v>274</v>
      </c>
      <c r="D3" s="103" t="s">
        <v>6</v>
      </c>
      <c r="E3" s="103">
        <v>0.77</v>
      </c>
      <c r="F3" s="103">
        <v>18</v>
      </c>
      <c r="G3" s="103">
        <v>0.82</v>
      </c>
      <c r="H3" s="103">
        <v>17</v>
      </c>
      <c r="I3" s="103">
        <v>0.84</v>
      </c>
      <c r="J3" s="103">
        <v>15</v>
      </c>
      <c r="K3" s="103">
        <v>2.44</v>
      </c>
      <c r="L3" s="107">
        <v>9.09</v>
      </c>
    </row>
    <row r="4" spans="1:12" ht="30.75" customHeight="1" x14ac:dyDescent="0.25">
      <c r="A4" s="106" t="s">
        <v>205</v>
      </c>
      <c r="B4" s="106" t="s">
        <v>205</v>
      </c>
      <c r="C4" s="103" t="s">
        <v>275</v>
      </c>
      <c r="D4" s="103" t="s">
        <v>6</v>
      </c>
      <c r="E4" s="103">
        <v>0.96</v>
      </c>
      <c r="F4" s="103">
        <v>9</v>
      </c>
      <c r="G4" s="103">
        <v>0.96</v>
      </c>
      <c r="H4" s="103">
        <v>10</v>
      </c>
      <c r="I4" s="103">
        <v>0.99</v>
      </c>
      <c r="J4" s="103">
        <v>7</v>
      </c>
      <c r="K4" s="103">
        <v>3.13</v>
      </c>
      <c r="L4" s="107">
        <v>3.13</v>
      </c>
    </row>
    <row r="5" spans="1:12" ht="30.75" customHeight="1" x14ac:dyDescent="0.25">
      <c r="A5" s="106" t="s">
        <v>206</v>
      </c>
      <c r="B5" s="106" t="s">
        <v>206</v>
      </c>
      <c r="C5" s="103" t="s">
        <v>276</v>
      </c>
      <c r="D5" s="103" t="s">
        <v>6</v>
      </c>
      <c r="E5" s="103">
        <v>0.93</v>
      </c>
      <c r="F5" s="103">
        <v>2</v>
      </c>
      <c r="G5" s="103">
        <v>1.02</v>
      </c>
      <c r="H5" s="103">
        <v>2</v>
      </c>
      <c r="I5" s="103">
        <v>0.99</v>
      </c>
      <c r="J5" s="103">
        <v>1</v>
      </c>
      <c r="K5" s="103">
        <v>-2.94</v>
      </c>
      <c r="L5" s="107">
        <v>6.45</v>
      </c>
    </row>
    <row r="6" spans="1:12" ht="30.75" customHeight="1" x14ac:dyDescent="0.25">
      <c r="A6" s="106" t="s">
        <v>207</v>
      </c>
      <c r="B6" s="106" t="s">
        <v>207</v>
      </c>
      <c r="C6" s="103" t="s">
        <v>277</v>
      </c>
      <c r="D6" s="103" t="s">
        <v>6</v>
      </c>
      <c r="E6" s="103">
        <v>1.1399999999999999</v>
      </c>
      <c r="F6" s="103">
        <v>8</v>
      </c>
      <c r="G6" s="103">
        <v>1.2</v>
      </c>
      <c r="H6" s="103">
        <v>8</v>
      </c>
      <c r="I6" s="103">
        <v>1.21</v>
      </c>
      <c r="J6" s="103">
        <v>6</v>
      </c>
      <c r="K6" s="103">
        <v>0.83</v>
      </c>
      <c r="L6" s="107">
        <v>6.14</v>
      </c>
    </row>
    <row r="7" spans="1:12" ht="30.75" customHeight="1" x14ac:dyDescent="0.25">
      <c r="A7" s="106" t="s">
        <v>208</v>
      </c>
      <c r="B7" s="106" t="s">
        <v>208</v>
      </c>
      <c r="C7" s="103" t="s">
        <v>278</v>
      </c>
      <c r="D7" s="103" t="s">
        <v>6</v>
      </c>
      <c r="E7" s="103">
        <v>1.1399999999999999</v>
      </c>
      <c r="F7" s="103">
        <v>7</v>
      </c>
      <c r="G7" s="103">
        <v>1.1599999999999999</v>
      </c>
      <c r="H7" s="103">
        <v>4</v>
      </c>
      <c r="I7" s="103">
        <v>1.22</v>
      </c>
      <c r="J7" s="103">
        <v>9</v>
      </c>
      <c r="K7" s="103">
        <v>5.17</v>
      </c>
      <c r="L7" s="107">
        <v>7.02</v>
      </c>
    </row>
    <row r="8" spans="1:12" ht="30.75" customHeight="1" x14ac:dyDescent="0.25">
      <c r="A8" s="106" t="s">
        <v>209</v>
      </c>
      <c r="B8" s="106" t="s">
        <v>209</v>
      </c>
      <c r="C8" s="103" t="s">
        <v>279</v>
      </c>
      <c r="D8" s="103" t="s">
        <v>6</v>
      </c>
      <c r="E8" s="103">
        <v>0.95</v>
      </c>
      <c r="F8" s="103">
        <v>19</v>
      </c>
      <c r="G8" s="103">
        <v>1.02</v>
      </c>
      <c r="H8" s="103">
        <v>16</v>
      </c>
      <c r="I8" s="103">
        <v>1.05</v>
      </c>
      <c r="J8" s="103">
        <v>15</v>
      </c>
      <c r="K8" s="103">
        <v>2.94</v>
      </c>
      <c r="L8" s="107">
        <v>10.53</v>
      </c>
    </row>
    <row r="9" spans="1:12" ht="30.75" customHeight="1" x14ac:dyDescent="0.25">
      <c r="A9" s="106" t="s">
        <v>210</v>
      </c>
      <c r="B9" s="106" t="s">
        <v>210</v>
      </c>
      <c r="C9" s="103" t="s">
        <v>280</v>
      </c>
      <c r="D9" s="103" t="s">
        <v>6</v>
      </c>
      <c r="E9" s="103">
        <v>0.87</v>
      </c>
      <c r="F9" s="103">
        <v>15</v>
      </c>
      <c r="G9" s="103">
        <v>0.92</v>
      </c>
      <c r="H9" s="103">
        <v>13</v>
      </c>
      <c r="I9" s="103">
        <v>0.96</v>
      </c>
      <c r="J9" s="103">
        <v>17</v>
      </c>
      <c r="K9" s="103">
        <v>4.3499999999999996</v>
      </c>
      <c r="L9" s="107">
        <v>10.34</v>
      </c>
    </row>
    <row r="10" spans="1:12" ht="30.75" customHeight="1" x14ac:dyDescent="0.25">
      <c r="A10" s="106" t="s">
        <v>211</v>
      </c>
      <c r="B10" s="106" t="s">
        <v>211</v>
      </c>
      <c r="C10" s="103" t="s">
        <v>281</v>
      </c>
      <c r="D10" s="103" t="s">
        <v>2</v>
      </c>
      <c r="E10" s="103">
        <v>3.33</v>
      </c>
      <c r="F10" s="103">
        <v>18</v>
      </c>
      <c r="G10" s="103">
        <v>4.04</v>
      </c>
      <c r="H10" s="103">
        <v>19</v>
      </c>
      <c r="I10" s="103">
        <v>3.97</v>
      </c>
      <c r="J10" s="103">
        <v>19</v>
      </c>
      <c r="K10" s="103">
        <v>-1.73</v>
      </c>
      <c r="L10" s="107">
        <v>19.22</v>
      </c>
    </row>
    <row r="11" spans="1:12" ht="30.75" customHeight="1" x14ac:dyDescent="0.25">
      <c r="A11" s="106" t="s">
        <v>212</v>
      </c>
      <c r="B11" s="106" t="s">
        <v>212</v>
      </c>
      <c r="C11" s="103" t="s">
        <v>282</v>
      </c>
      <c r="D11" s="103" t="s">
        <v>2</v>
      </c>
      <c r="E11" s="103">
        <v>7</v>
      </c>
      <c r="F11" s="103">
        <v>11</v>
      </c>
      <c r="G11" s="103">
        <v>7.41</v>
      </c>
      <c r="H11" s="103">
        <v>9</v>
      </c>
      <c r="I11" s="103">
        <v>7.24</v>
      </c>
      <c r="J11" s="103">
        <v>13</v>
      </c>
      <c r="K11" s="103">
        <v>-2.29</v>
      </c>
      <c r="L11" s="107">
        <v>3.43</v>
      </c>
    </row>
    <row r="12" spans="1:12" ht="30.75" customHeight="1" x14ac:dyDescent="0.25">
      <c r="A12" s="106" t="s">
        <v>213</v>
      </c>
      <c r="B12" s="106" t="s">
        <v>213</v>
      </c>
      <c r="C12" s="103" t="s">
        <v>283</v>
      </c>
      <c r="D12" s="103" t="s">
        <v>2</v>
      </c>
      <c r="E12" s="103">
        <v>5.84</v>
      </c>
      <c r="F12" s="103">
        <v>2</v>
      </c>
      <c r="G12" s="103" t="s">
        <v>170</v>
      </c>
      <c r="H12" s="103"/>
      <c r="I12" s="103">
        <v>8.1300000000000008</v>
      </c>
      <c r="J12" s="103">
        <v>1</v>
      </c>
      <c r="K12" s="103" t="s">
        <v>170</v>
      </c>
      <c r="L12" s="107">
        <v>39.21</v>
      </c>
    </row>
    <row r="13" spans="1:12" ht="30.75" customHeight="1" x14ac:dyDescent="0.25">
      <c r="A13" s="106" t="s">
        <v>214</v>
      </c>
      <c r="B13" s="106" t="s">
        <v>214</v>
      </c>
      <c r="C13" s="103" t="s">
        <v>284</v>
      </c>
      <c r="D13" s="103" t="s">
        <v>2</v>
      </c>
      <c r="E13" s="103">
        <v>7.72</v>
      </c>
      <c r="F13" s="103">
        <v>25</v>
      </c>
      <c r="G13" s="103">
        <v>9.8000000000000007</v>
      </c>
      <c r="H13" s="103">
        <v>24</v>
      </c>
      <c r="I13" s="103">
        <v>9.73</v>
      </c>
      <c r="J13" s="103">
        <v>26</v>
      </c>
      <c r="K13" s="103">
        <v>-0.71</v>
      </c>
      <c r="L13" s="107">
        <v>26.04</v>
      </c>
    </row>
    <row r="14" spans="1:12" ht="30.75" customHeight="1" x14ac:dyDescent="0.25">
      <c r="A14" s="106" t="s">
        <v>215</v>
      </c>
      <c r="B14" s="106" t="s">
        <v>215</v>
      </c>
      <c r="C14" s="103" t="s">
        <v>285</v>
      </c>
      <c r="D14" s="103" t="s">
        <v>2</v>
      </c>
      <c r="E14" s="103">
        <v>6.52</v>
      </c>
      <c r="F14" s="103">
        <v>23</v>
      </c>
      <c r="G14" s="103">
        <v>8.67</v>
      </c>
      <c r="H14" s="103">
        <v>19</v>
      </c>
      <c r="I14" s="103">
        <v>8.6999999999999993</v>
      </c>
      <c r="J14" s="103">
        <v>22</v>
      </c>
      <c r="K14" s="103">
        <v>0.35</v>
      </c>
      <c r="L14" s="107">
        <v>33.44</v>
      </c>
    </row>
    <row r="15" spans="1:12" ht="30.75" customHeight="1" x14ac:dyDescent="0.25">
      <c r="A15" s="106" t="s">
        <v>216</v>
      </c>
      <c r="B15" s="106" t="s">
        <v>216</v>
      </c>
      <c r="C15" s="103" t="s">
        <v>286</v>
      </c>
      <c r="D15" s="103" t="s">
        <v>2</v>
      </c>
      <c r="E15" s="103">
        <v>4.0199999999999996</v>
      </c>
      <c r="F15" s="103">
        <v>21</v>
      </c>
      <c r="G15" s="103">
        <v>3.99</v>
      </c>
      <c r="H15" s="103">
        <v>19</v>
      </c>
      <c r="I15" s="103">
        <v>4.0599999999999996</v>
      </c>
      <c r="J15" s="103">
        <v>19</v>
      </c>
      <c r="K15" s="103">
        <v>1.75</v>
      </c>
      <c r="L15" s="107">
        <v>1</v>
      </c>
    </row>
    <row r="16" spans="1:12" ht="30.75" customHeight="1" x14ac:dyDescent="0.25">
      <c r="A16" s="106" t="s">
        <v>217</v>
      </c>
      <c r="B16" s="106" t="s">
        <v>217</v>
      </c>
      <c r="C16" s="103" t="s">
        <v>287</v>
      </c>
      <c r="D16" s="103" t="s">
        <v>2</v>
      </c>
      <c r="E16" s="103">
        <v>3.88</v>
      </c>
      <c r="F16" s="103">
        <v>10</v>
      </c>
      <c r="G16" s="103">
        <v>3.52</v>
      </c>
      <c r="H16" s="103">
        <v>6</v>
      </c>
      <c r="I16" s="103">
        <v>3.46</v>
      </c>
      <c r="J16" s="103">
        <v>8</v>
      </c>
      <c r="K16" s="103">
        <v>-1.7</v>
      </c>
      <c r="L16" s="107">
        <v>-10.82</v>
      </c>
    </row>
    <row r="17" spans="1:12" ht="30.75" customHeight="1" x14ac:dyDescent="0.25">
      <c r="A17" s="106" t="s">
        <v>218</v>
      </c>
      <c r="B17" s="106" t="s">
        <v>218</v>
      </c>
      <c r="C17" s="103" t="s">
        <v>288</v>
      </c>
      <c r="D17" s="103" t="s">
        <v>2</v>
      </c>
      <c r="E17" s="103">
        <v>7.39</v>
      </c>
      <c r="F17" s="103">
        <v>20</v>
      </c>
      <c r="G17" s="103">
        <v>7.32</v>
      </c>
      <c r="H17" s="103">
        <v>20</v>
      </c>
      <c r="I17" s="103">
        <v>7.65</v>
      </c>
      <c r="J17" s="103">
        <v>18</v>
      </c>
      <c r="K17" s="103">
        <v>4.51</v>
      </c>
      <c r="L17" s="107">
        <v>3.52</v>
      </c>
    </row>
    <row r="18" spans="1:12" ht="30.75" customHeight="1" x14ac:dyDescent="0.25">
      <c r="A18" s="106" t="s">
        <v>219</v>
      </c>
      <c r="B18" s="106" t="s">
        <v>219</v>
      </c>
      <c r="C18" s="103" t="s">
        <v>289</v>
      </c>
      <c r="D18" s="103" t="s">
        <v>2</v>
      </c>
      <c r="E18" s="103">
        <v>8.2899999999999991</v>
      </c>
      <c r="F18" s="103">
        <v>1</v>
      </c>
      <c r="G18" s="103" t="s">
        <v>170</v>
      </c>
      <c r="H18" s="103"/>
      <c r="I18" s="103" t="s">
        <v>170</v>
      </c>
      <c r="J18" s="103"/>
      <c r="K18" s="103" t="s">
        <v>170</v>
      </c>
      <c r="L18" s="107" t="s">
        <v>170</v>
      </c>
    </row>
    <row r="19" spans="1:12" ht="30.75" customHeight="1" x14ac:dyDescent="0.25">
      <c r="A19" s="106" t="s">
        <v>220</v>
      </c>
      <c r="B19" s="106" t="s">
        <v>220</v>
      </c>
      <c r="C19" s="103" t="s">
        <v>290</v>
      </c>
      <c r="D19" s="103" t="s">
        <v>2</v>
      </c>
      <c r="E19" s="103">
        <v>7.74</v>
      </c>
      <c r="F19" s="103">
        <v>22</v>
      </c>
      <c r="G19" s="103">
        <v>7.85</v>
      </c>
      <c r="H19" s="103">
        <v>22</v>
      </c>
      <c r="I19" s="103">
        <v>7.86</v>
      </c>
      <c r="J19" s="103">
        <v>25</v>
      </c>
      <c r="K19" s="103">
        <v>0.13</v>
      </c>
      <c r="L19" s="107">
        <v>1.55</v>
      </c>
    </row>
    <row r="20" spans="1:12" ht="30.75" customHeight="1" x14ac:dyDescent="0.25">
      <c r="A20" s="106" t="s">
        <v>173</v>
      </c>
      <c r="B20" s="106" t="s">
        <v>173</v>
      </c>
      <c r="C20" s="103" t="s">
        <v>291</v>
      </c>
      <c r="D20" s="103" t="s">
        <v>2</v>
      </c>
      <c r="E20" s="103" t="s">
        <v>170</v>
      </c>
      <c r="F20" s="103"/>
      <c r="G20" s="103" t="s">
        <v>170</v>
      </c>
      <c r="H20" s="103"/>
      <c r="I20" s="103" t="s">
        <v>170</v>
      </c>
      <c r="J20" s="103"/>
      <c r="K20" s="103" t="s">
        <v>170</v>
      </c>
      <c r="L20" s="107" t="s">
        <v>170</v>
      </c>
    </row>
    <row r="21" spans="1:12" ht="30.75" customHeight="1" x14ac:dyDescent="0.25">
      <c r="A21" s="106" t="s">
        <v>221</v>
      </c>
      <c r="B21" s="106" t="s">
        <v>221</v>
      </c>
      <c r="C21" s="103" t="s">
        <v>291</v>
      </c>
      <c r="D21" s="103" t="s">
        <v>2</v>
      </c>
      <c r="E21" s="103">
        <v>4.03</v>
      </c>
      <c r="F21" s="103">
        <v>4</v>
      </c>
      <c r="G21" s="103">
        <v>4.04</v>
      </c>
      <c r="H21" s="103">
        <v>3</v>
      </c>
      <c r="I21" s="103">
        <v>4.04</v>
      </c>
      <c r="J21" s="103">
        <v>3</v>
      </c>
      <c r="K21" s="103">
        <v>0</v>
      </c>
      <c r="L21" s="107">
        <v>0.25</v>
      </c>
    </row>
    <row r="22" spans="1:12" ht="30.75" customHeight="1" x14ac:dyDescent="0.25">
      <c r="A22" s="106" t="s">
        <v>222</v>
      </c>
      <c r="B22" s="106" t="s">
        <v>222</v>
      </c>
      <c r="C22" s="103" t="s">
        <v>292</v>
      </c>
      <c r="D22" s="103" t="s">
        <v>2</v>
      </c>
      <c r="E22" s="103">
        <v>4.03</v>
      </c>
      <c r="F22" s="103">
        <v>5</v>
      </c>
      <c r="G22" s="103">
        <v>4.03</v>
      </c>
      <c r="H22" s="103">
        <v>4</v>
      </c>
      <c r="I22" s="103">
        <v>4.03</v>
      </c>
      <c r="J22" s="103">
        <v>4</v>
      </c>
      <c r="K22" s="103">
        <v>0</v>
      </c>
      <c r="L22" s="107">
        <v>0</v>
      </c>
    </row>
    <row r="23" spans="1:12" ht="30.75" customHeight="1" x14ac:dyDescent="0.25">
      <c r="A23" s="106" t="s">
        <v>223</v>
      </c>
      <c r="B23" s="106" t="s">
        <v>223</v>
      </c>
      <c r="C23" s="103" t="s">
        <v>293</v>
      </c>
      <c r="D23" s="103" t="s">
        <v>2</v>
      </c>
      <c r="E23" s="103">
        <v>1.86</v>
      </c>
      <c r="F23" s="103">
        <v>14</v>
      </c>
      <c r="G23" s="103">
        <v>1.8</v>
      </c>
      <c r="H23" s="103">
        <v>14</v>
      </c>
      <c r="I23" s="103">
        <v>1.92</v>
      </c>
      <c r="J23" s="103">
        <v>17</v>
      </c>
      <c r="K23" s="103">
        <v>6.67</v>
      </c>
      <c r="L23" s="107">
        <v>3.23</v>
      </c>
    </row>
    <row r="24" spans="1:12" ht="30.75" customHeight="1" x14ac:dyDescent="0.25">
      <c r="A24" s="106" t="s">
        <v>224</v>
      </c>
      <c r="B24" s="106" t="s">
        <v>224</v>
      </c>
      <c r="C24" s="103" t="s">
        <v>294</v>
      </c>
      <c r="D24" s="103" t="s">
        <v>2</v>
      </c>
      <c r="E24" s="103">
        <v>2.52</v>
      </c>
      <c r="F24" s="103">
        <v>7</v>
      </c>
      <c r="G24" s="103">
        <v>2.4900000000000002</v>
      </c>
      <c r="H24" s="103">
        <v>12</v>
      </c>
      <c r="I24" s="103">
        <v>2.48</v>
      </c>
      <c r="J24" s="103">
        <v>12</v>
      </c>
      <c r="K24" s="103">
        <v>-0.4</v>
      </c>
      <c r="L24" s="107">
        <v>-1.59</v>
      </c>
    </row>
    <row r="25" spans="1:12" ht="30.75" customHeight="1" x14ac:dyDescent="0.25">
      <c r="A25" s="106" t="s">
        <v>225</v>
      </c>
      <c r="B25" s="106" t="s">
        <v>225</v>
      </c>
      <c r="C25" s="103" t="s">
        <v>295</v>
      </c>
      <c r="D25" s="103" t="s">
        <v>102</v>
      </c>
      <c r="E25" s="103">
        <v>1.22</v>
      </c>
      <c r="F25" s="103">
        <v>13</v>
      </c>
      <c r="G25" s="103">
        <v>1.32</v>
      </c>
      <c r="H25" s="103">
        <v>8</v>
      </c>
      <c r="I25" s="103">
        <v>1.29</v>
      </c>
      <c r="J25" s="103">
        <v>6</v>
      </c>
      <c r="K25" s="103">
        <v>-2.27</v>
      </c>
      <c r="L25" s="107">
        <v>5.74</v>
      </c>
    </row>
    <row r="26" spans="1:12" ht="30.75" customHeight="1" x14ac:dyDescent="0.25">
      <c r="A26" s="106" t="s">
        <v>226</v>
      </c>
      <c r="B26" s="106" t="s">
        <v>226</v>
      </c>
      <c r="C26" s="103" t="s">
        <v>296</v>
      </c>
      <c r="D26" s="103" t="s">
        <v>8</v>
      </c>
      <c r="E26" s="103">
        <v>1.1200000000000001</v>
      </c>
      <c r="F26" s="103">
        <v>15</v>
      </c>
      <c r="G26" s="103">
        <v>1.1599999999999999</v>
      </c>
      <c r="H26" s="103">
        <v>18</v>
      </c>
      <c r="I26" s="103">
        <v>1.0900000000000001</v>
      </c>
      <c r="J26" s="103">
        <v>19</v>
      </c>
      <c r="K26" s="103">
        <v>-6.03</v>
      </c>
      <c r="L26" s="107">
        <v>-2.68</v>
      </c>
    </row>
    <row r="27" spans="1:12" ht="30.75" customHeight="1" x14ac:dyDescent="0.25">
      <c r="A27" s="106" t="s">
        <v>227</v>
      </c>
      <c r="B27" s="106" t="s">
        <v>227</v>
      </c>
      <c r="C27" s="103" t="s">
        <v>297</v>
      </c>
      <c r="D27" s="103" t="s">
        <v>2</v>
      </c>
      <c r="E27" s="103">
        <v>3</v>
      </c>
      <c r="F27" s="103">
        <v>15</v>
      </c>
      <c r="G27" s="103">
        <v>2.87</v>
      </c>
      <c r="H27" s="103">
        <v>20</v>
      </c>
      <c r="I27" s="103">
        <v>2.9</v>
      </c>
      <c r="J27" s="103">
        <v>22</v>
      </c>
      <c r="K27" s="103">
        <v>1.05</v>
      </c>
      <c r="L27" s="107">
        <v>-3.33</v>
      </c>
    </row>
    <row r="28" spans="1:12" ht="30.75" customHeight="1" x14ac:dyDescent="0.25">
      <c r="A28" s="106" t="s">
        <v>228</v>
      </c>
      <c r="B28" s="106" t="s">
        <v>228</v>
      </c>
      <c r="C28" s="103" t="s">
        <v>298</v>
      </c>
      <c r="D28" s="103" t="s">
        <v>299</v>
      </c>
      <c r="E28" s="103">
        <v>4.3600000000000003</v>
      </c>
      <c r="F28" s="103">
        <v>5</v>
      </c>
      <c r="G28" s="103">
        <v>4.37</v>
      </c>
      <c r="H28" s="103">
        <v>6</v>
      </c>
      <c r="I28" s="103">
        <v>4.2</v>
      </c>
      <c r="J28" s="103">
        <v>6</v>
      </c>
      <c r="K28" s="103">
        <v>-3.89</v>
      </c>
      <c r="L28" s="107">
        <v>-3.67</v>
      </c>
    </row>
    <row r="29" spans="1:12" ht="30.75" customHeight="1" x14ac:dyDescent="0.25">
      <c r="A29" s="106" t="s">
        <v>229</v>
      </c>
      <c r="B29" s="106" t="s">
        <v>229</v>
      </c>
      <c r="C29" s="103" t="s">
        <v>300</v>
      </c>
      <c r="D29" s="103" t="s">
        <v>2</v>
      </c>
      <c r="E29" s="103">
        <v>4.04</v>
      </c>
      <c r="F29" s="103">
        <v>19</v>
      </c>
      <c r="G29" s="103">
        <v>4.12</v>
      </c>
      <c r="H29" s="103">
        <v>23</v>
      </c>
      <c r="I29" s="103">
        <v>4</v>
      </c>
      <c r="J29" s="103">
        <v>22</v>
      </c>
      <c r="K29" s="103">
        <v>-2.91</v>
      </c>
      <c r="L29" s="107">
        <v>-0.99</v>
      </c>
    </row>
    <row r="30" spans="1:12" ht="30.75" customHeight="1" x14ac:dyDescent="0.25">
      <c r="A30" s="106" t="s">
        <v>230</v>
      </c>
      <c r="B30" s="106" t="s">
        <v>230</v>
      </c>
      <c r="C30" s="103" t="s">
        <v>301</v>
      </c>
      <c r="D30" s="103" t="s">
        <v>299</v>
      </c>
      <c r="E30" s="103">
        <v>3.88</v>
      </c>
      <c r="F30" s="103">
        <v>14</v>
      </c>
      <c r="G30" s="103">
        <v>4.0999999999999996</v>
      </c>
      <c r="H30" s="103">
        <v>9</v>
      </c>
      <c r="I30" s="103">
        <v>3.95</v>
      </c>
      <c r="J30" s="103">
        <v>11</v>
      </c>
      <c r="K30" s="103">
        <v>-3.66</v>
      </c>
      <c r="L30" s="107">
        <v>1.8</v>
      </c>
    </row>
    <row r="31" spans="1:12" ht="30.75" customHeight="1" x14ac:dyDescent="0.25">
      <c r="A31" s="106" t="s">
        <v>231</v>
      </c>
      <c r="B31" s="106" t="s">
        <v>231</v>
      </c>
      <c r="C31" s="103" t="s">
        <v>302</v>
      </c>
      <c r="D31" s="103" t="s">
        <v>2</v>
      </c>
      <c r="E31" s="103">
        <v>0.94</v>
      </c>
      <c r="F31" s="103">
        <v>19</v>
      </c>
      <c r="G31" s="103">
        <v>0.94</v>
      </c>
      <c r="H31" s="103">
        <v>17</v>
      </c>
      <c r="I31" s="103">
        <v>0.93</v>
      </c>
      <c r="J31" s="103">
        <v>18</v>
      </c>
      <c r="K31" s="103">
        <v>-1.06</v>
      </c>
      <c r="L31" s="107">
        <v>-1.06</v>
      </c>
    </row>
    <row r="32" spans="1:12" ht="30.75" customHeight="1" x14ac:dyDescent="0.25">
      <c r="A32" s="106" t="s">
        <v>232</v>
      </c>
      <c r="B32" s="106" t="s">
        <v>232</v>
      </c>
      <c r="C32" s="103" t="s">
        <v>303</v>
      </c>
      <c r="D32" s="103" t="s">
        <v>2</v>
      </c>
      <c r="E32" s="103">
        <v>0.85</v>
      </c>
      <c r="F32" s="103">
        <v>22</v>
      </c>
      <c r="G32" s="103">
        <v>0.86</v>
      </c>
      <c r="H32" s="103">
        <v>24</v>
      </c>
      <c r="I32" s="103">
        <v>0.86</v>
      </c>
      <c r="J32" s="103">
        <v>22</v>
      </c>
      <c r="K32" s="103">
        <v>0</v>
      </c>
      <c r="L32" s="107">
        <v>1.18</v>
      </c>
    </row>
    <row r="33" spans="1:12" ht="30.75" customHeight="1" x14ac:dyDescent="0.25">
      <c r="A33" s="106" t="s">
        <v>233</v>
      </c>
      <c r="B33" s="106" t="s">
        <v>233</v>
      </c>
      <c r="C33" s="103" t="s">
        <v>304</v>
      </c>
      <c r="D33" s="103" t="s">
        <v>2</v>
      </c>
      <c r="E33" s="103">
        <v>0.8</v>
      </c>
      <c r="F33" s="103">
        <v>19</v>
      </c>
      <c r="G33" s="103">
        <v>0.82</v>
      </c>
      <c r="H33" s="103">
        <v>17</v>
      </c>
      <c r="I33" s="103">
        <v>0.82</v>
      </c>
      <c r="J33" s="103">
        <v>17</v>
      </c>
      <c r="K33" s="103">
        <v>0</v>
      </c>
      <c r="L33" s="107">
        <v>2.5</v>
      </c>
    </row>
    <row r="34" spans="1:12" ht="30.75" customHeight="1" x14ac:dyDescent="0.25">
      <c r="A34" s="106" t="s">
        <v>234</v>
      </c>
      <c r="B34" s="106" t="s">
        <v>234</v>
      </c>
      <c r="C34" s="103" t="s">
        <v>305</v>
      </c>
      <c r="D34" s="103" t="s">
        <v>2</v>
      </c>
      <c r="E34" s="103">
        <v>0.7</v>
      </c>
      <c r="F34" s="103">
        <v>25</v>
      </c>
      <c r="G34" s="103">
        <v>0.68</v>
      </c>
      <c r="H34" s="103">
        <v>25</v>
      </c>
      <c r="I34" s="103">
        <v>0.7</v>
      </c>
      <c r="J34" s="103">
        <v>26</v>
      </c>
      <c r="K34" s="103">
        <v>2.94</v>
      </c>
      <c r="L34" s="107">
        <v>0</v>
      </c>
    </row>
    <row r="35" spans="1:12" ht="30.75" customHeight="1" x14ac:dyDescent="0.25">
      <c r="A35" s="106" t="s">
        <v>235</v>
      </c>
      <c r="B35" s="106" t="s">
        <v>235</v>
      </c>
      <c r="C35" s="103" t="s">
        <v>306</v>
      </c>
      <c r="D35" s="103" t="s">
        <v>2</v>
      </c>
      <c r="E35" s="103">
        <v>1.27</v>
      </c>
      <c r="F35" s="103">
        <v>25</v>
      </c>
      <c r="G35" s="103">
        <v>1.32</v>
      </c>
      <c r="H35" s="103">
        <v>24</v>
      </c>
      <c r="I35" s="103">
        <v>1.33</v>
      </c>
      <c r="J35" s="103">
        <v>24</v>
      </c>
      <c r="K35" s="103">
        <v>0.76</v>
      </c>
      <c r="L35" s="107">
        <v>4.72</v>
      </c>
    </row>
    <row r="36" spans="1:12" ht="30.75" customHeight="1" x14ac:dyDescent="0.25">
      <c r="A36" s="106" t="s">
        <v>236</v>
      </c>
      <c r="B36" s="106" t="s">
        <v>236</v>
      </c>
      <c r="C36" s="103" t="s">
        <v>306</v>
      </c>
      <c r="D36" s="103" t="s">
        <v>2</v>
      </c>
      <c r="E36" s="103">
        <v>1.32</v>
      </c>
      <c r="F36" s="103">
        <v>25</v>
      </c>
      <c r="G36" s="103">
        <v>1.29</v>
      </c>
      <c r="H36" s="103">
        <v>24</v>
      </c>
      <c r="I36" s="103">
        <v>1.36</v>
      </c>
      <c r="J36" s="103">
        <v>26</v>
      </c>
      <c r="K36" s="103">
        <v>5.43</v>
      </c>
      <c r="L36" s="107">
        <v>3.03</v>
      </c>
    </row>
    <row r="37" spans="1:12" ht="30.75" customHeight="1" x14ac:dyDescent="0.25">
      <c r="A37" s="106" t="s">
        <v>237</v>
      </c>
      <c r="B37" s="106" t="s">
        <v>237</v>
      </c>
      <c r="C37" s="103" t="s">
        <v>306</v>
      </c>
      <c r="D37" s="103" t="s">
        <v>2</v>
      </c>
      <c r="E37" s="103">
        <v>1.55</v>
      </c>
      <c r="F37" s="103">
        <v>25</v>
      </c>
      <c r="G37" s="103">
        <v>1.52</v>
      </c>
      <c r="H37" s="103">
        <v>24</v>
      </c>
      <c r="I37" s="103">
        <v>1.6</v>
      </c>
      <c r="J37" s="103">
        <v>25</v>
      </c>
      <c r="K37" s="103">
        <v>5.26</v>
      </c>
      <c r="L37" s="107">
        <v>3.23</v>
      </c>
    </row>
    <row r="38" spans="1:12" ht="30.75" customHeight="1" x14ac:dyDescent="0.25">
      <c r="A38" s="106" t="s">
        <v>238</v>
      </c>
      <c r="B38" s="106" t="s">
        <v>238</v>
      </c>
      <c r="C38" s="103" t="s">
        <v>307</v>
      </c>
      <c r="D38" s="103" t="s">
        <v>2</v>
      </c>
      <c r="E38" s="103">
        <v>1.4</v>
      </c>
      <c r="F38" s="103">
        <v>23</v>
      </c>
      <c r="G38" s="103">
        <v>1.45</v>
      </c>
      <c r="H38" s="103">
        <v>25</v>
      </c>
      <c r="I38" s="103">
        <v>1.46</v>
      </c>
      <c r="J38" s="103">
        <v>25</v>
      </c>
      <c r="K38" s="103">
        <v>0.69</v>
      </c>
      <c r="L38" s="107">
        <v>4.29</v>
      </c>
    </row>
    <row r="39" spans="1:12" ht="30.75" customHeight="1" x14ac:dyDescent="0.25">
      <c r="A39" s="106" t="s">
        <v>239</v>
      </c>
      <c r="B39" s="106" t="s">
        <v>239</v>
      </c>
      <c r="C39" s="103" t="s">
        <v>308</v>
      </c>
      <c r="D39" s="103" t="s">
        <v>2</v>
      </c>
      <c r="E39" s="103">
        <v>1.77</v>
      </c>
      <c r="F39" s="103">
        <v>21</v>
      </c>
      <c r="G39" s="103">
        <v>1.75</v>
      </c>
      <c r="H39" s="103">
        <v>23</v>
      </c>
      <c r="I39" s="103">
        <v>1.78</v>
      </c>
      <c r="J39" s="103">
        <v>25</v>
      </c>
      <c r="K39" s="103">
        <v>1.71</v>
      </c>
      <c r="L39" s="107">
        <v>0.56000000000000005</v>
      </c>
    </row>
    <row r="40" spans="1:12" ht="30.75" customHeight="1" x14ac:dyDescent="0.25">
      <c r="A40" s="106" t="s">
        <v>240</v>
      </c>
      <c r="B40" s="106" t="s">
        <v>240</v>
      </c>
      <c r="C40" s="103" t="s">
        <v>309</v>
      </c>
      <c r="D40" s="103" t="s">
        <v>2</v>
      </c>
      <c r="E40" s="103">
        <v>0.69</v>
      </c>
      <c r="F40" s="103">
        <v>22</v>
      </c>
      <c r="G40" s="103">
        <v>0.69</v>
      </c>
      <c r="H40" s="103">
        <v>23</v>
      </c>
      <c r="I40" s="103">
        <v>0.68</v>
      </c>
      <c r="J40" s="103">
        <v>23</v>
      </c>
      <c r="K40" s="103">
        <v>-1.45</v>
      </c>
      <c r="L40" s="107">
        <v>-1.45</v>
      </c>
    </row>
    <row r="41" spans="1:12" ht="30.75" customHeight="1" x14ac:dyDescent="0.25">
      <c r="A41" s="106" t="s">
        <v>241</v>
      </c>
      <c r="B41" s="106" t="s">
        <v>241</v>
      </c>
      <c r="C41" s="103" t="s">
        <v>310</v>
      </c>
      <c r="D41" s="103" t="s">
        <v>2</v>
      </c>
      <c r="E41" s="103">
        <v>1.61</v>
      </c>
      <c r="F41" s="103">
        <v>25</v>
      </c>
      <c r="G41" s="103">
        <v>1.45</v>
      </c>
      <c r="H41" s="103">
        <v>24</v>
      </c>
      <c r="I41" s="103">
        <v>1.48</v>
      </c>
      <c r="J41" s="103">
        <v>25</v>
      </c>
      <c r="K41" s="103">
        <v>2.0699999999999998</v>
      </c>
      <c r="L41" s="107">
        <v>-8.07</v>
      </c>
    </row>
    <row r="42" spans="1:12" ht="30.75" customHeight="1" x14ac:dyDescent="0.25">
      <c r="A42" s="106" t="s">
        <v>242</v>
      </c>
      <c r="B42" s="106" t="s">
        <v>242</v>
      </c>
      <c r="C42" s="103" t="s">
        <v>309</v>
      </c>
      <c r="D42" s="103" t="s">
        <v>2</v>
      </c>
      <c r="E42" s="103">
        <v>0.99</v>
      </c>
      <c r="F42" s="103">
        <v>25</v>
      </c>
      <c r="G42" s="103">
        <v>0.87</v>
      </c>
      <c r="H42" s="103">
        <v>25</v>
      </c>
      <c r="I42" s="103">
        <v>0.86</v>
      </c>
      <c r="J42" s="103">
        <v>25</v>
      </c>
      <c r="K42" s="103">
        <v>-1.1499999999999999</v>
      </c>
      <c r="L42" s="107">
        <v>-13.13</v>
      </c>
    </row>
    <row r="43" spans="1:12" ht="30.75" customHeight="1" x14ac:dyDescent="0.25">
      <c r="A43" s="106" t="s">
        <v>243</v>
      </c>
      <c r="B43" s="106" t="s">
        <v>243</v>
      </c>
      <c r="C43" s="103" t="s">
        <v>311</v>
      </c>
      <c r="D43" s="103" t="s">
        <v>2</v>
      </c>
      <c r="E43" s="103">
        <v>0.43</v>
      </c>
      <c r="F43" s="103">
        <v>9</v>
      </c>
      <c r="G43" s="103">
        <v>0.34</v>
      </c>
      <c r="H43" s="103">
        <v>10</v>
      </c>
      <c r="I43" s="103">
        <v>0.34</v>
      </c>
      <c r="J43" s="103">
        <v>8</v>
      </c>
      <c r="K43" s="103">
        <v>0</v>
      </c>
      <c r="L43" s="107">
        <v>-20.93</v>
      </c>
    </row>
    <row r="44" spans="1:12" ht="30.75" customHeight="1" x14ac:dyDescent="0.25">
      <c r="A44" s="106" t="s">
        <v>244</v>
      </c>
      <c r="B44" s="106" t="s">
        <v>244</v>
      </c>
      <c r="C44" s="103" t="s">
        <v>312</v>
      </c>
      <c r="D44" s="103" t="s">
        <v>2</v>
      </c>
      <c r="E44" s="103">
        <v>0.8</v>
      </c>
      <c r="F44" s="103">
        <v>1</v>
      </c>
      <c r="G44" s="103" t="s">
        <v>170</v>
      </c>
      <c r="H44" s="103"/>
      <c r="I44" s="103" t="s">
        <v>170</v>
      </c>
      <c r="J44" s="103"/>
      <c r="K44" s="103" t="s">
        <v>170</v>
      </c>
      <c r="L44" s="107" t="s">
        <v>170</v>
      </c>
    </row>
    <row r="45" spans="1:12" ht="30.75" customHeight="1" x14ac:dyDescent="0.25">
      <c r="A45" s="106" t="s">
        <v>245</v>
      </c>
      <c r="B45" s="106" t="s">
        <v>245</v>
      </c>
      <c r="C45" s="103" t="s">
        <v>313</v>
      </c>
      <c r="D45" s="103" t="s">
        <v>2</v>
      </c>
      <c r="E45" s="103">
        <v>0.65</v>
      </c>
      <c r="F45" s="103">
        <v>1</v>
      </c>
      <c r="G45" s="103" t="s">
        <v>170</v>
      </c>
      <c r="H45" s="103"/>
      <c r="I45" s="103" t="s">
        <v>170</v>
      </c>
      <c r="J45" s="103"/>
      <c r="K45" s="103" t="s">
        <v>170</v>
      </c>
      <c r="L45" s="107" t="s">
        <v>170</v>
      </c>
    </row>
    <row r="46" spans="1:12" ht="30.75" customHeight="1" x14ac:dyDescent="0.25">
      <c r="A46" s="106" t="s">
        <v>246</v>
      </c>
      <c r="B46" s="106" t="s">
        <v>246</v>
      </c>
      <c r="C46" s="103" t="s">
        <v>314</v>
      </c>
      <c r="D46" s="103" t="s">
        <v>2</v>
      </c>
      <c r="E46" s="103">
        <v>0.92</v>
      </c>
      <c r="F46" s="103">
        <v>8</v>
      </c>
      <c r="G46" s="103">
        <v>1.0900000000000001</v>
      </c>
      <c r="H46" s="103">
        <v>8</v>
      </c>
      <c r="I46" s="103">
        <v>1.02</v>
      </c>
      <c r="J46" s="103">
        <v>9</v>
      </c>
      <c r="K46" s="103">
        <v>-6.42</v>
      </c>
      <c r="L46" s="107">
        <v>10.87</v>
      </c>
    </row>
    <row r="47" spans="1:12" ht="30.75" customHeight="1" x14ac:dyDescent="0.25">
      <c r="A47" s="106" t="s">
        <v>174</v>
      </c>
      <c r="B47" s="106" t="s">
        <v>174</v>
      </c>
      <c r="C47" s="103" t="s">
        <v>315</v>
      </c>
      <c r="D47" s="103" t="s">
        <v>2</v>
      </c>
      <c r="E47" s="103" t="s">
        <v>170</v>
      </c>
      <c r="F47" s="103"/>
      <c r="G47" s="103">
        <v>0.47</v>
      </c>
      <c r="H47" s="103">
        <v>4</v>
      </c>
      <c r="I47" s="103" t="s">
        <v>170</v>
      </c>
      <c r="J47" s="103"/>
      <c r="K47" s="103" t="s">
        <v>170</v>
      </c>
      <c r="L47" s="107" t="s">
        <v>170</v>
      </c>
    </row>
    <row r="48" spans="1:12" ht="30.75" customHeight="1" x14ac:dyDescent="0.25">
      <c r="A48" s="106" t="s">
        <v>247</v>
      </c>
      <c r="B48" s="106" t="s">
        <v>247</v>
      </c>
      <c r="C48" s="103" t="s">
        <v>311</v>
      </c>
      <c r="D48" s="103" t="s">
        <v>2</v>
      </c>
      <c r="E48" s="103">
        <v>0.48</v>
      </c>
      <c r="F48" s="103">
        <v>8</v>
      </c>
      <c r="G48" s="103">
        <v>0.64</v>
      </c>
      <c r="H48" s="103">
        <v>9</v>
      </c>
      <c r="I48" s="103">
        <v>0.62</v>
      </c>
      <c r="J48" s="103">
        <v>4</v>
      </c>
      <c r="K48" s="103">
        <v>-3.13</v>
      </c>
      <c r="L48" s="107">
        <v>29.17</v>
      </c>
    </row>
    <row r="49" spans="1:12" ht="30.75" customHeight="1" x14ac:dyDescent="0.25">
      <c r="A49" s="106" t="s">
        <v>248</v>
      </c>
      <c r="B49" s="106" t="s">
        <v>248</v>
      </c>
      <c r="C49" s="103" t="s">
        <v>312</v>
      </c>
      <c r="D49" s="103" t="s">
        <v>2</v>
      </c>
      <c r="E49" s="103" t="s">
        <v>170</v>
      </c>
      <c r="F49" s="103"/>
      <c r="G49" s="103" t="s">
        <v>170</v>
      </c>
      <c r="H49" s="103"/>
      <c r="I49" s="103" t="s">
        <v>170</v>
      </c>
      <c r="J49" s="103"/>
      <c r="K49" s="103" t="s">
        <v>170</v>
      </c>
      <c r="L49" s="107" t="s">
        <v>170</v>
      </c>
    </row>
    <row r="50" spans="1:12" ht="30.75" customHeight="1" x14ac:dyDescent="0.25">
      <c r="A50" s="106" t="s">
        <v>249</v>
      </c>
      <c r="B50" s="106" t="s">
        <v>249</v>
      </c>
      <c r="C50" s="103" t="s">
        <v>313</v>
      </c>
      <c r="D50" s="103" t="s">
        <v>2</v>
      </c>
      <c r="E50" s="103">
        <v>0.44</v>
      </c>
      <c r="F50" s="103">
        <v>6</v>
      </c>
      <c r="G50" s="103">
        <v>0.72</v>
      </c>
      <c r="H50" s="103">
        <v>5</v>
      </c>
      <c r="I50" s="103">
        <v>0.73</v>
      </c>
      <c r="J50" s="103">
        <v>3</v>
      </c>
      <c r="K50" s="103">
        <v>1.39</v>
      </c>
      <c r="L50" s="107">
        <v>65.91</v>
      </c>
    </row>
    <row r="51" spans="1:12" ht="30.75" customHeight="1" x14ac:dyDescent="0.25">
      <c r="A51" s="106" t="s">
        <v>250</v>
      </c>
      <c r="B51" s="106" t="s">
        <v>250</v>
      </c>
      <c r="C51" s="103" t="s">
        <v>314</v>
      </c>
      <c r="D51" s="103" t="s">
        <v>2</v>
      </c>
      <c r="E51" s="103" t="s">
        <v>170</v>
      </c>
      <c r="F51" s="103"/>
      <c r="G51" s="103" t="s">
        <v>170</v>
      </c>
      <c r="H51" s="103"/>
      <c r="I51" s="103">
        <v>1.1000000000000001</v>
      </c>
      <c r="J51" s="103">
        <v>10</v>
      </c>
      <c r="K51" s="103" t="s">
        <v>170</v>
      </c>
      <c r="L51" s="107" t="s">
        <v>170</v>
      </c>
    </row>
    <row r="52" spans="1:12" ht="30.75" customHeight="1" x14ac:dyDescent="0.25">
      <c r="A52" s="106" t="s">
        <v>251</v>
      </c>
      <c r="B52" s="106" t="s">
        <v>251</v>
      </c>
      <c r="C52" s="103" t="s">
        <v>316</v>
      </c>
      <c r="D52" s="103" t="s">
        <v>2</v>
      </c>
      <c r="E52" s="103">
        <v>0.43</v>
      </c>
      <c r="F52" s="103">
        <v>6</v>
      </c>
      <c r="G52" s="103">
        <v>0.35</v>
      </c>
      <c r="H52" s="103">
        <v>11</v>
      </c>
      <c r="I52" s="103">
        <v>0.33</v>
      </c>
      <c r="J52" s="103">
        <v>7</v>
      </c>
      <c r="K52" s="103">
        <v>-5.71</v>
      </c>
      <c r="L52" s="107">
        <v>-23.26</v>
      </c>
    </row>
    <row r="53" spans="1:12" ht="30.75" customHeight="1" x14ac:dyDescent="0.25">
      <c r="A53" s="106" t="s">
        <v>252</v>
      </c>
      <c r="B53" s="106" t="s">
        <v>252</v>
      </c>
      <c r="C53" s="103" t="s">
        <v>317</v>
      </c>
      <c r="D53" s="103" t="s">
        <v>2</v>
      </c>
      <c r="E53" s="103" t="s">
        <v>170</v>
      </c>
      <c r="F53" s="103"/>
      <c r="G53" s="103" t="s">
        <v>170</v>
      </c>
      <c r="H53" s="103"/>
      <c r="I53" s="103">
        <v>0.99</v>
      </c>
      <c r="J53" s="103">
        <v>2</v>
      </c>
      <c r="K53" s="103" t="s">
        <v>170</v>
      </c>
      <c r="L53" s="107" t="s">
        <v>170</v>
      </c>
    </row>
    <row r="54" spans="1:12" ht="30.75" customHeight="1" x14ac:dyDescent="0.25">
      <c r="A54" s="106" t="s">
        <v>253</v>
      </c>
      <c r="B54" s="106" t="s">
        <v>253</v>
      </c>
      <c r="C54" s="103" t="s">
        <v>318</v>
      </c>
      <c r="D54" s="103" t="s">
        <v>2</v>
      </c>
      <c r="E54" s="103">
        <v>0.42</v>
      </c>
      <c r="F54" s="103">
        <v>3</v>
      </c>
      <c r="G54" s="103">
        <v>0.35</v>
      </c>
      <c r="H54" s="103">
        <v>3</v>
      </c>
      <c r="I54" s="103">
        <v>0.38</v>
      </c>
      <c r="J54" s="103">
        <v>3</v>
      </c>
      <c r="K54" s="103">
        <v>8.57</v>
      </c>
      <c r="L54" s="107">
        <v>-9.52</v>
      </c>
    </row>
    <row r="55" spans="1:12" ht="30.75" customHeight="1" x14ac:dyDescent="0.25">
      <c r="A55" s="106" t="s">
        <v>254</v>
      </c>
      <c r="B55" s="106" t="s">
        <v>254</v>
      </c>
      <c r="C55" s="103" t="s">
        <v>319</v>
      </c>
      <c r="D55" s="103" t="s">
        <v>2</v>
      </c>
      <c r="E55" s="103">
        <v>0.83</v>
      </c>
      <c r="F55" s="103">
        <v>18</v>
      </c>
      <c r="G55" s="103">
        <v>1.1200000000000001</v>
      </c>
      <c r="H55" s="103">
        <v>13</v>
      </c>
      <c r="I55" s="103">
        <v>1.07</v>
      </c>
      <c r="J55" s="103">
        <v>15</v>
      </c>
      <c r="K55" s="103">
        <v>-4.46</v>
      </c>
      <c r="L55" s="107">
        <v>28.92</v>
      </c>
    </row>
    <row r="56" spans="1:12" ht="30.75" customHeight="1" x14ac:dyDescent="0.25">
      <c r="A56" s="106" t="s">
        <v>175</v>
      </c>
      <c r="B56" s="106" t="s">
        <v>175</v>
      </c>
      <c r="C56" s="103" t="s">
        <v>320</v>
      </c>
      <c r="D56" s="103" t="s">
        <v>2</v>
      </c>
      <c r="E56" s="103">
        <v>1.1499999999999999</v>
      </c>
      <c r="F56" s="103">
        <v>12</v>
      </c>
      <c r="G56" s="103">
        <v>1.1499999999999999</v>
      </c>
      <c r="H56" s="103">
        <v>9</v>
      </c>
      <c r="I56" s="103">
        <v>1.19</v>
      </c>
      <c r="J56" s="103">
        <v>8</v>
      </c>
      <c r="K56" s="103">
        <v>3.48</v>
      </c>
      <c r="L56" s="107">
        <v>3.48</v>
      </c>
    </row>
    <row r="57" spans="1:12" ht="30.75" customHeight="1" x14ac:dyDescent="0.25">
      <c r="A57" s="106" t="s">
        <v>255</v>
      </c>
      <c r="B57" s="106" t="s">
        <v>255</v>
      </c>
      <c r="C57" s="103" t="s">
        <v>321</v>
      </c>
      <c r="D57" s="103" t="s">
        <v>2</v>
      </c>
      <c r="E57" s="103">
        <v>1.72</v>
      </c>
      <c r="F57" s="103">
        <v>6</v>
      </c>
      <c r="G57" s="103">
        <v>3.19</v>
      </c>
      <c r="H57" s="103">
        <v>2</v>
      </c>
      <c r="I57" s="103">
        <v>2.08</v>
      </c>
      <c r="J57" s="103">
        <v>7</v>
      </c>
      <c r="K57" s="103">
        <v>-34.799999999999997</v>
      </c>
      <c r="L57" s="107">
        <v>20.93</v>
      </c>
    </row>
    <row r="58" spans="1:12" ht="30.75" customHeight="1" x14ac:dyDescent="0.25">
      <c r="A58" s="106" t="s">
        <v>256</v>
      </c>
      <c r="B58" s="106" t="s">
        <v>256</v>
      </c>
      <c r="C58" s="103" t="s">
        <v>322</v>
      </c>
      <c r="D58" s="103" t="s">
        <v>2</v>
      </c>
      <c r="E58" s="103">
        <v>1.71</v>
      </c>
      <c r="F58" s="103">
        <v>7</v>
      </c>
      <c r="G58" s="103">
        <v>2.4700000000000002</v>
      </c>
      <c r="H58" s="103">
        <v>10</v>
      </c>
      <c r="I58" s="103">
        <v>1.64</v>
      </c>
      <c r="J58" s="103">
        <v>13</v>
      </c>
      <c r="K58" s="103">
        <v>-33.6</v>
      </c>
      <c r="L58" s="107">
        <v>-4.09</v>
      </c>
    </row>
    <row r="59" spans="1:12" ht="30.75" customHeight="1" x14ac:dyDescent="0.25">
      <c r="A59" s="106" t="s">
        <v>257</v>
      </c>
      <c r="B59" s="106" t="s">
        <v>257</v>
      </c>
      <c r="C59" s="103" t="s">
        <v>321</v>
      </c>
      <c r="D59" s="103" t="s">
        <v>2</v>
      </c>
      <c r="E59" s="103">
        <v>1.37</v>
      </c>
      <c r="F59" s="103">
        <v>4</v>
      </c>
      <c r="G59" s="103">
        <v>1.92</v>
      </c>
      <c r="H59" s="103">
        <v>2</v>
      </c>
      <c r="I59" s="103" t="s">
        <v>170</v>
      </c>
      <c r="J59" s="103"/>
      <c r="K59" s="103" t="s">
        <v>170</v>
      </c>
      <c r="L59" s="107" t="s">
        <v>170</v>
      </c>
    </row>
    <row r="60" spans="1:12" ht="30.75" customHeight="1" x14ac:dyDescent="0.25">
      <c r="A60" s="106" t="s">
        <v>258</v>
      </c>
      <c r="B60" s="106" t="s">
        <v>258</v>
      </c>
      <c r="C60" s="103" t="s">
        <v>322</v>
      </c>
      <c r="D60" s="103" t="s">
        <v>2</v>
      </c>
      <c r="E60" s="103">
        <v>1.43</v>
      </c>
      <c r="F60" s="103">
        <v>14</v>
      </c>
      <c r="G60" s="103">
        <v>1.92</v>
      </c>
      <c r="H60" s="103">
        <v>18</v>
      </c>
      <c r="I60" s="103">
        <v>1.38</v>
      </c>
      <c r="J60" s="103">
        <v>8</v>
      </c>
      <c r="K60" s="103">
        <v>-28.13</v>
      </c>
      <c r="L60" s="107">
        <v>-3.5</v>
      </c>
    </row>
    <row r="61" spans="1:12" ht="30.75" customHeight="1" x14ac:dyDescent="0.25">
      <c r="A61" s="106" t="s">
        <v>259</v>
      </c>
      <c r="B61" s="106" t="s">
        <v>259</v>
      </c>
      <c r="C61" s="103" t="s">
        <v>321</v>
      </c>
      <c r="D61" s="103" t="s">
        <v>2</v>
      </c>
      <c r="E61" s="103" t="s">
        <v>170</v>
      </c>
      <c r="F61" s="103"/>
      <c r="G61" s="103" t="s">
        <v>170</v>
      </c>
      <c r="H61" s="103"/>
      <c r="I61" s="103" t="s">
        <v>170</v>
      </c>
      <c r="J61" s="103"/>
      <c r="K61" s="103" t="s">
        <v>170</v>
      </c>
      <c r="L61" s="107" t="s">
        <v>170</v>
      </c>
    </row>
    <row r="62" spans="1:12" ht="30.75" customHeight="1" x14ac:dyDescent="0.25">
      <c r="A62" s="106" t="s">
        <v>260</v>
      </c>
      <c r="B62" s="106" t="s">
        <v>260</v>
      </c>
      <c r="C62" s="103" t="s">
        <v>322</v>
      </c>
      <c r="D62" s="103" t="s">
        <v>2</v>
      </c>
      <c r="E62" s="103">
        <v>1.45</v>
      </c>
      <c r="F62" s="103">
        <v>22</v>
      </c>
      <c r="G62" s="103">
        <v>1.72</v>
      </c>
      <c r="H62" s="103">
        <v>25</v>
      </c>
      <c r="I62" s="103">
        <v>1.55</v>
      </c>
      <c r="J62" s="103">
        <v>23</v>
      </c>
      <c r="K62" s="103">
        <v>-9.8800000000000008</v>
      </c>
      <c r="L62" s="107">
        <v>6.9</v>
      </c>
    </row>
    <row r="63" spans="1:12" ht="30.75" customHeight="1" x14ac:dyDescent="0.25">
      <c r="A63" s="106" t="s">
        <v>261</v>
      </c>
      <c r="B63" s="106" t="s">
        <v>261</v>
      </c>
      <c r="C63" s="103" t="s">
        <v>323</v>
      </c>
      <c r="D63" s="103" t="s">
        <v>2</v>
      </c>
      <c r="E63" s="103">
        <v>0.38</v>
      </c>
      <c r="F63" s="103">
        <v>12</v>
      </c>
      <c r="G63" s="103">
        <v>0.38</v>
      </c>
      <c r="H63" s="103">
        <v>18</v>
      </c>
      <c r="I63" s="103">
        <v>0.43</v>
      </c>
      <c r="J63" s="103">
        <v>18</v>
      </c>
      <c r="K63" s="103">
        <v>13.16</v>
      </c>
      <c r="L63" s="107">
        <v>13.16</v>
      </c>
    </row>
    <row r="64" spans="1:12" ht="30.75" customHeight="1" x14ac:dyDescent="0.25">
      <c r="A64" s="106" t="s">
        <v>262</v>
      </c>
      <c r="B64" s="106" t="s">
        <v>262</v>
      </c>
      <c r="C64" s="103" t="s">
        <v>324</v>
      </c>
      <c r="D64" s="103" t="s">
        <v>2</v>
      </c>
      <c r="E64" s="103">
        <v>0.38</v>
      </c>
      <c r="F64" s="103">
        <v>11</v>
      </c>
      <c r="G64" s="103">
        <v>0.41</v>
      </c>
      <c r="H64" s="103">
        <v>4</v>
      </c>
      <c r="I64" s="103">
        <v>0.4</v>
      </c>
      <c r="J64" s="103">
        <v>3</v>
      </c>
      <c r="K64" s="103">
        <v>-2.44</v>
      </c>
      <c r="L64" s="107">
        <v>5.26</v>
      </c>
    </row>
    <row r="65" spans="1:12" ht="30.75" customHeight="1" x14ac:dyDescent="0.25">
      <c r="A65" s="106" t="s">
        <v>169</v>
      </c>
      <c r="B65" s="106" t="s">
        <v>169</v>
      </c>
      <c r="C65" s="103" t="s">
        <v>176</v>
      </c>
      <c r="D65" s="103" t="s">
        <v>2</v>
      </c>
      <c r="E65" s="103" t="s">
        <v>170</v>
      </c>
      <c r="F65" s="103"/>
      <c r="G65" s="103" t="s">
        <v>170</v>
      </c>
      <c r="H65" s="103"/>
      <c r="I65" s="103" t="s">
        <v>170</v>
      </c>
      <c r="J65" s="103"/>
      <c r="K65" s="103" t="s">
        <v>170</v>
      </c>
      <c r="L65" s="107" t="s">
        <v>170</v>
      </c>
    </row>
    <row r="66" spans="1:12" ht="30.75" customHeight="1" x14ac:dyDescent="0.25">
      <c r="A66" s="106" t="s">
        <v>263</v>
      </c>
      <c r="B66" s="106" t="s">
        <v>263</v>
      </c>
      <c r="C66" s="103" t="s">
        <v>325</v>
      </c>
      <c r="D66" s="103" t="s">
        <v>2</v>
      </c>
      <c r="E66" s="103">
        <v>5.18</v>
      </c>
      <c r="F66" s="103">
        <v>23</v>
      </c>
      <c r="G66" s="103">
        <v>2.96</v>
      </c>
      <c r="H66" s="103">
        <v>24</v>
      </c>
      <c r="I66" s="103">
        <v>3</v>
      </c>
      <c r="J66" s="103">
        <v>24</v>
      </c>
      <c r="K66" s="103">
        <v>1.35</v>
      </c>
      <c r="L66" s="107">
        <v>-42.08</v>
      </c>
    </row>
    <row r="67" spans="1:12" ht="30.75" customHeight="1" x14ac:dyDescent="0.25">
      <c r="A67" s="106" t="s">
        <v>264</v>
      </c>
      <c r="B67" s="106" t="s">
        <v>264</v>
      </c>
      <c r="C67" s="103" t="s">
        <v>326</v>
      </c>
      <c r="D67" s="103" t="s">
        <v>2</v>
      </c>
      <c r="E67" s="103">
        <v>0.79</v>
      </c>
      <c r="F67" s="103">
        <v>1</v>
      </c>
      <c r="G67" s="103" t="s">
        <v>170</v>
      </c>
      <c r="H67" s="103"/>
      <c r="I67" s="103" t="s">
        <v>170</v>
      </c>
      <c r="J67" s="103"/>
      <c r="K67" s="103" t="s">
        <v>170</v>
      </c>
      <c r="L67" s="107" t="s">
        <v>170</v>
      </c>
    </row>
    <row r="68" spans="1:12" ht="30.75" customHeight="1" x14ac:dyDescent="0.25">
      <c r="A68" s="106" t="s">
        <v>265</v>
      </c>
      <c r="B68" s="106" t="s">
        <v>265</v>
      </c>
      <c r="C68" s="103" t="s">
        <v>327</v>
      </c>
      <c r="D68" s="103" t="s">
        <v>2</v>
      </c>
      <c r="E68" s="103">
        <v>0.9</v>
      </c>
      <c r="F68" s="103">
        <v>20</v>
      </c>
      <c r="G68" s="103">
        <v>1.03</v>
      </c>
      <c r="H68" s="103">
        <v>22</v>
      </c>
      <c r="I68" s="103">
        <v>1.07</v>
      </c>
      <c r="J68" s="103">
        <v>23</v>
      </c>
      <c r="K68" s="103">
        <v>3.88</v>
      </c>
      <c r="L68" s="107">
        <v>18.89</v>
      </c>
    </row>
    <row r="69" spans="1:12" ht="30.75" customHeight="1" x14ac:dyDescent="0.25">
      <c r="A69" s="106" t="s">
        <v>266</v>
      </c>
      <c r="B69" s="106" t="s">
        <v>266</v>
      </c>
      <c r="C69" s="103" t="s">
        <v>328</v>
      </c>
      <c r="D69" s="103" t="s">
        <v>6</v>
      </c>
      <c r="E69" s="103">
        <v>0.41</v>
      </c>
      <c r="F69" s="103">
        <v>25</v>
      </c>
      <c r="G69" s="103">
        <v>0.42</v>
      </c>
      <c r="H69" s="103">
        <v>24</v>
      </c>
      <c r="I69" s="103">
        <v>0.43</v>
      </c>
      <c r="J69" s="103">
        <v>25</v>
      </c>
      <c r="K69" s="103">
        <v>2.38</v>
      </c>
      <c r="L69" s="107">
        <v>4.88</v>
      </c>
    </row>
    <row r="70" spans="1:12" ht="30.75" customHeight="1" x14ac:dyDescent="0.25">
      <c r="A70" s="106" t="s">
        <v>267</v>
      </c>
      <c r="B70" s="106" t="s">
        <v>267</v>
      </c>
      <c r="C70" s="103" t="s">
        <v>329</v>
      </c>
      <c r="D70" s="103" t="s">
        <v>6</v>
      </c>
      <c r="E70" s="103">
        <v>2.5</v>
      </c>
      <c r="F70" s="103">
        <v>20</v>
      </c>
      <c r="G70" s="103">
        <v>2.4700000000000002</v>
      </c>
      <c r="H70" s="103">
        <v>22</v>
      </c>
      <c r="I70" s="103">
        <v>2.52</v>
      </c>
      <c r="J70" s="103">
        <v>23</v>
      </c>
      <c r="K70" s="103">
        <v>2.02</v>
      </c>
      <c r="L70" s="107">
        <v>0.8</v>
      </c>
    </row>
    <row r="71" spans="1:12" ht="30.75" customHeight="1" x14ac:dyDescent="0.25">
      <c r="A71" s="106" t="s">
        <v>268</v>
      </c>
      <c r="B71" s="106" t="s">
        <v>268</v>
      </c>
      <c r="C71" s="103" t="s">
        <v>329</v>
      </c>
      <c r="D71" s="103" t="s">
        <v>6</v>
      </c>
      <c r="E71" s="103">
        <v>2.56</v>
      </c>
      <c r="F71" s="103">
        <v>25</v>
      </c>
      <c r="G71" s="103">
        <v>2.4300000000000002</v>
      </c>
      <c r="H71" s="103">
        <v>25</v>
      </c>
      <c r="I71" s="103">
        <v>2.42</v>
      </c>
      <c r="J71" s="103">
        <v>24</v>
      </c>
      <c r="K71" s="103">
        <v>-0.41</v>
      </c>
      <c r="L71" s="107">
        <v>-5.47</v>
      </c>
    </row>
    <row r="72" spans="1:12" ht="30.75" customHeight="1" x14ac:dyDescent="0.25">
      <c r="A72" s="106" t="s">
        <v>269</v>
      </c>
      <c r="B72" s="106" t="s">
        <v>269</v>
      </c>
      <c r="C72" s="103" t="s">
        <v>330</v>
      </c>
      <c r="D72" s="103" t="s">
        <v>2</v>
      </c>
      <c r="E72" s="103">
        <v>6.42</v>
      </c>
      <c r="F72" s="103">
        <v>2</v>
      </c>
      <c r="G72" s="103">
        <v>5.7</v>
      </c>
      <c r="H72" s="103">
        <v>2</v>
      </c>
      <c r="I72" s="103">
        <v>5.26</v>
      </c>
      <c r="J72" s="103">
        <v>2</v>
      </c>
      <c r="K72" s="103">
        <v>-7.72</v>
      </c>
      <c r="L72" s="107">
        <v>-18.07</v>
      </c>
    </row>
    <row r="73" spans="1:12" ht="30.75" customHeight="1" x14ac:dyDescent="0.25">
      <c r="A73" s="106" t="s">
        <v>270</v>
      </c>
      <c r="B73" s="106" t="s">
        <v>270</v>
      </c>
      <c r="C73" s="103" t="s">
        <v>331</v>
      </c>
      <c r="D73" s="103" t="s">
        <v>2</v>
      </c>
      <c r="E73" s="103" t="s">
        <v>170</v>
      </c>
      <c r="F73" s="103"/>
      <c r="G73" s="103">
        <v>6.47</v>
      </c>
      <c r="H73" s="103">
        <v>2</v>
      </c>
      <c r="I73" s="103">
        <v>6.07</v>
      </c>
      <c r="J73" s="103">
        <v>3</v>
      </c>
      <c r="K73" s="103">
        <v>-6.18</v>
      </c>
      <c r="L73" s="107" t="s">
        <v>170</v>
      </c>
    </row>
    <row r="74" spans="1:12" ht="30.75" customHeight="1" x14ac:dyDescent="0.25">
      <c r="A74" s="106" t="s">
        <v>271</v>
      </c>
      <c r="B74" s="106" t="s">
        <v>271</v>
      </c>
      <c r="C74" s="103" t="s">
        <v>332</v>
      </c>
      <c r="D74" s="103" t="s">
        <v>2</v>
      </c>
      <c r="E74" s="103">
        <v>0.36</v>
      </c>
      <c r="F74" s="103">
        <v>24</v>
      </c>
      <c r="G74" s="103">
        <v>0.35</v>
      </c>
      <c r="H74" s="103">
        <v>25</v>
      </c>
      <c r="I74" s="103">
        <v>0.35</v>
      </c>
      <c r="J74" s="103">
        <v>25</v>
      </c>
      <c r="K74" s="103">
        <v>0</v>
      </c>
      <c r="L74" s="107">
        <v>-2.78</v>
      </c>
    </row>
    <row r="75" spans="1:12" ht="30.75" customHeight="1" x14ac:dyDescent="0.25">
      <c r="A75" s="108" t="s">
        <v>272</v>
      </c>
      <c r="B75" s="108" t="s">
        <v>272</v>
      </c>
      <c r="C75" s="109" t="s">
        <v>333</v>
      </c>
      <c r="D75" s="109" t="s">
        <v>2</v>
      </c>
      <c r="E75" s="109">
        <v>0.36</v>
      </c>
      <c r="F75" s="109">
        <v>17</v>
      </c>
      <c r="G75" s="109">
        <v>0.38</v>
      </c>
      <c r="H75" s="109">
        <v>18</v>
      </c>
      <c r="I75" s="109">
        <v>0.38</v>
      </c>
      <c r="J75" s="109">
        <v>19</v>
      </c>
      <c r="K75" s="109">
        <v>0</v>
      </c>
      <c r="L75" s="110">
        <v>5.56</v>
      </c>
    </row>
  </sheetData>
  <hyperlinks>
    <hyperlink ref="A2" r:id="rId1" display="https://is.vic.lt/pls/vris/ataskAnalize.ataSuvestineRodytiPr?suv_id_in=1631&amp;sekt_in=11&amp;metai_nuo_in=2017&amp;metai_iki_in=2017&amp;periodas_nuo_in=5&amp;periodas_iki_in=5&amp;rod_id_in=88564&amp;par1_in=&amp;par2_in=" xr:uid="{00000000-0004-0000-0300-000000000000}"/>
    <hyperlink ref="A3" r:id="rId2" display="https://is.vic.lt/pls/vris/ataskAnalize.ataSuvestineRodytiPr?suv_id_in=1631&amp;sekt_in=11&amp;metai_nuo_in=2017&amp;metai_iki_in=2017&amp;periodas_nuo_in=5&amp;periodas_iki_in=5&amp;rod_id_in=88565&amp;par1_in=&amp;par2_in=" xr:uid="{00000000-0004-0000-0300-000001000000}"/>
    <hyperlink ref="A4" r:id="rId3" display="https://is.vic.lt/pls/vris/ataskAnalize.ataSuvestineRodytiPr?suv_id_in=1631&amp;sekt_in=11&amp;metai_nuo_in=2017&amp;metai_iki_in=2017&amp;periodas_nuo_in=5&amp;periodas_iki_in=5&amp;rod_id_in=88566&amp;par1_in=&amp;par2_in=" xr:uid="{00000000-0004-0000-0300-000002000000}"/>
    <hyperlink ref="A5" r:id="rId4" display="https://is.vic.lt/pls/vris/ataskAnalize.ataSuvestineRodytiPr?suv_id_in=1631&amp;sekt_in=11&amp;metai_nuo_in=2017&amp;metai_iki_in=2017&amp;periodas_nuo_in=5&amp;periodas_iki_in=5&amp;rod_id_in=88567&amp;par1_in=&amp;par2_in=" xr:uid="{00000000-0004-0000-0300-000003000000}"/>
    <hyperlink ref="A6" r:id="rId5" display="https://is.vic.lt/pls/vris/ataskAnalize.ataSuvestineRodytiPr?suv_id_in=1631&amp;sekt_in=11&amp;metai_nuo_in=2017&amp;metai_iki_in=2017&amp;periodas_nuo_in=5&amp;periodas_iki_in=5&amp;rod_id_in=89265&amp;par1_in=&amp;par2_in=" xr:uid="{00000000-0004-0000-0300-000004000000}"/>
    <hyperlink ref="A7" r:id="rId6" display="https://is.vic.lt/pls/vris/ataskAnalize.ataSuvestineRodytiPr?suv_id_in=1631&amp;sekt_in=11&amp;metai_nuo_in=2017&amp;metai_iki_in=2017&amp;periodas_nuo_in=5&amp;periodas_iki_in=5&amp;rod_id_in=89266&amp;par1_in=&amp;par2_in=" xr:uid="{00000000-0004-0000-0300-000005000000}"/>
    <hyperlink ref="A8" r:id="rId7" display="https://is.vic.lt/pls/vris/ataskAnalize.ataSuvestineRodytiPr?suv_id_in=1631&amp;sekt_in=11&amp;metai_nuo_in=2017&amp;metai_iki_in=2017&amp;periodas_nuo_in=5&amp;periodas_iki_in=5&amp;rod_id_in=89245&amp;par1_in=&amp;par2_in=" xr:uid="{00000000-0004-0000-0300-000006000000}"/>
    <hyperlink ref="A9" r:id="rId8" display="https://is.vic.lt/pls/vris/ataskAnalize.ataSuvestineRodytiPr?suv_id_in=1631&amp;sekt_in=11&amp;metai_nuo_in=2017&amp;metai_iki_in=2017&amp;periodas_nuo_in=5&amp;periodas_iki_in=5&amp;rod_id_in=88568&amp;par1_in=&amp;par2_in=" xr:uid="{00000000-0004-0000-0300-000007000000}"/>
    <hyperlink ref="A10" r:id="rId9" display="https://is.vic.lt/pls/vris/ataskAnalize.ataSuvestineRodytiPr?suv_id_in=1631&amp;sekt_in=11&amp;metai_nuo_in=2017&amp;metai_iki_in=2017&amp;periodas_nuo_in=5&amp;periodas_iki_in=5&amp;rod_id_in=89228&amp;par1_in=&amp;par2_in=" xr:uid="{00000000-0004-0000-0300-000008000000}"/>
    <hyperlink ref="A11" r:id="rId10" display="https://is.vic.lt/pls/vris/ataskAnalize.ataSuvestineRodytiPr?suv_id_in=1631&amp;sekt_in=11&amp;metai_nuo_in=2017&amp;metai_iki_in=2017&amp;periodas_nuo_in=5&amp;periodas_iki_in=5&amp;rod_id_in=88573&amp;par1_in=&amp;par2_in=" xr:uid="{00000000-0004-0000-0300-000009000000}"/>
    <hyperlink ref="A12" r:id="rId11" display="https://is.vic.lt/pls/vris/ataskAnalize.ataSuvestineRodytiPr?suv_id_in=1631&amp;sekt_in=11&amp;metai_nuo_in=2017&amp;metai_iki_in=2017&amp;periodas_nuo_in=5&amp;periodas_iki_in=5&amp;rod_id_in=88574&amp;par1_in=&amp;par2_in=" xr:uid="{00000000-0004-0000-0300-00000A000000}"/>
    <hyperlink ref="A13" r:id="rId12" display="https://is.vic.lt/pls/vris/ataskAnalize.ataSuvestineRodytiPr?suv_id_in=1631&amp;sekt_in=11&amp;metai_nuo_in=2017&amp;metai_iki_in=2017&amp;periodas_nuo_in=5&amp;periodas_iki_in=5&amp;rod_id_in=88575&amp;par1_in=&amp;par2_in=" xr:uid="{00000000-0004-0000-0300-00000B000000}"/>
    <hyperlink ref="A14" r:id="rId13" display="https://is.vic.lt/pls/vris/ataskAnalize.ataSuvestineRodytiPr?suv_id_in=1631&amp;sekt_in=11&amp;metai_nuo_in=2017&amp;metai_iki_in=2017&amp;periodas_nuo_in=5&amp;periodas_iki_in=5&amp;rod_id_in=88576&amp;par1_in=&amp;par2_in=" xr:uid="{00000000-0004-0000-0300-00000C000000}"/>
    <hyperlink ref="A15" r:id="rId14" display="https://is.vic.lt/pls/vris/ataskAnalize.ataSuvestineRodytiPr?suv_id_in=1631&amp;sekt_in=11&amp;metai_nuo_in=2017&amp;metai_iki_in=2017&amp;periodas_nuo_in=5&amp;periodas_iki_in=5&amp;rod_id_in=89229&amp;par1_in=&amp;par2_in=" xr:uid="{00000000-0004-0000-0300-00000D000000}"/>
    <hyperlink ref="A16" r:id="rId15" display="https://is.vic.lt/pls/vris/ataskAnalize.ataSuvestineRodytiPr?suv_id_in=1631&amp;sekt_in=11&amp;metai_nuo_in=2017&amp;metai_iki_in=2017&amp;periodas_nuo_in=5&amp;periodas_iki_in=5&amp;rod_id_in=89483&amp;par1_in=&amp;par2_in=" xr:uid="{00000000-0004-0000-0300-00000E000000}"/>
    <hyperlink ref="A17" r:id="rId16" display="https://is.vic.lt/pls/vris/ataskAnalize.ataSuvestineRodytiPr?suv_id_in=1631&amp;sekt_in=11&amp;metai_nuo_in=2017&amp;metai_iki_in=2017&amp;periodas_nuo_in=5&amp;periodas_iki_in=5&amp;rod_id_in=88579&amp;par1_in=&amp;par2_in=" xr:uid="{00000000-0004-0000-0300-00000F000000}"/>
    <hyperlink ref="A18" r:id="rId17" display="https://is.vic.lt/pls/vris/ataskAnalize.ataSuvestineRodytiPr?suv_id_in=1631&amp;sekt_in=11&amp;metai_nuo_in=2017&amp;metai_iki_in=2017&amp;periodas_nuo_in=5&amp;periodas_iki_in=5&amp;rod_id_in=88580&amp;par1_in=&amp;par2_in=" xr:uid="{00000000-0004-0000-0300-000010000000}"/>
    <hyperlink ref="A19" r:id="rId18" display="https://is.vic.lt/pls/vris/ataskAnalize.ataSuvestineRodytiPr?suv_id_in=1631&amp;sekt_in=11&amp;metai_nuo_in=2017&amp;metai_iki_in=2017&amp;periodas_nuo_in=5&amp;periodas_iki_in=5&amp;rod_id_in=88581&amp;par1_in=&amp;par2_in=" xr:uid="{00000000-0004-0000-0300-000011000000}"/>
    <hyperlink ref="A20" r:id="rId19" display="https://is.vic.lt/pls/vris/ataskAnalize.ataSuvestineRodytiPr?suv_id_in=1631&amp;sekt_in=11&amp;metai_nuo_in=2017&amp;metai_iki_in=2017&amp;periodas_nuo_in=5&amp;periodas_iki_in=5&amp;rod_id_in=88582&amp;par1_in=&amp;par2_in=" xr:uid="{00000000-0004-0000-0300-000012000000}"/>
    <hyperlink ref="A21" r:id="rId20" display="https://is.vic.lt/pls/vris/ataskAnalize.ataSuvestineRodytiPr?suv_id_in=1631&amp;sekt_in=11&amp;metai_nuo_in=2017&amp;metai_iki_in=2017&amp;periodas_nuo_in=5&amp;periodas_iki_in=5&amp;rod_id_in=88583&amp;par1_in=&amp;par2_in=" xr:uid="{00000000-0004-0000-0300-000013000000}"/>
    <hyperlink ref="A22" r:id="rId21" display="https://is.vic.lt/pls/vris/ataskAnalize.ataSuvestineRodytiPr?suv_id_in=1631&amp;sekt_in=11&amp;metai_nuo_in=2017&amp;metai_iki_in=2017&amp;periodas_nuo_in=5&amp;periodas_iki_in=5&amp;rod_id_in=88586&amp;par1_in=&amp;par2_in=" xr:uid="{00000000-0004-0000-0300-000014000000}"/>
    <hyperlink ref="A23" r:id="rId22" display="https://is.vic.lt/pls/vris/ataskAnalize.ataSuvestineRodytiPr?suv_id_in=1631&amp;sekt_in=11&amp;metai_nuo_in=2017&amp;metai_iki_in=2017&amp;periodas_nuo_in=5&amp;periodas_iki_in=5&amp;rod_id_in=88593&amp;par1_in=&amp;par2_in=" xr:uid="{00000000-0004-0000-0300-000015000000}"/>
    <hyperlink ref="A24" r:id="rId23" display="https://is.vic.lt/pls/vris/ataskAnalize.ataSuvestineRodytiPr?suv_id_in=1631&amp;sekt_in=11&amp;metai_nuo_in=2017&amp;metai_iki_in=2017&amp;periodas_nuo_in=5&amp;periodas_iki_in=5&amp;rod_id_in=88595&amp;par1_in=&amp;par2_in=" xr:uid="{00000000-0004-0000-0300-000016000000}"/>
    <hyperlink ref="A25" r:id="rId24" display="https://is.vic.lt/pls/vris/ataskAnalize.ataSuvestineRodytiPr?suv_id_in=1631&amp;sekt_in=11&amp;metai_nuo_in=2017&amp;metai_iki_in=2017&amp;periodas_nuo_in=5&amp;periodas_iki_in=5&amp;rod_id_in=88598&amp;par1_in=&amp;par2_in=" xr:uid="{00000000-0004-0000-0300-000017000000}"/>
    <hyperlink ref="A26" r:id="rId25" display="https://is.vic.lt/pls/vris/ataskAnalize.ataSuvestineRodytiPr?suv_id_in=1631&amp;sekt_in=11&amp;metai_nuo_in=2017&amp;metai_iki_in=2017&amp;periodas_nuo_in=5&amp;periodas_iki_in=5&amp;rod_id_in=88600&amp;par1_in=&amp;par2_in=" xr:uid="{00000000-0004-0000-0300-000018000000}"/>
    <hyperlink ref="A27" r:id="rId26" display="https://is.vic.lt/pls/vris/ataskAnalize.ataSuvestineRodytiPr?suv_id_in=1631&amp;sekt_in=11&amp;metai_nuo_in=2017&amp;metai_iki_in=2017&amp;periodas_nuo_in=5&amp;periodas_iki_in=5&amp;rod_id_in=88605&amp;par1_in=&amp;par2_in=" xr:uid="{00000000-0004-0000-0300-000019000000}"/>
    <hyperlink ref="A28" r:id="rId27" display="https://is.vic.lt/pls/vris/ataskAnalize.ataSuvestineRodytiPr?suv_id_in=1631&amp;sekt_in=11&amp;metai_nuo_in=2017&amp;metai_iki_in=2017&amp;periodas_nuo_in=5&amp;periodas_iki_in=5&amp;rod_id_in=88606&amp;par1_in=&amp;par2_in=" xr:uid="{00000000-0004-0000-0300-00001A000000}"/>
    <hyperlink ref="A29" r:id="rId28" display="https://is.vic.lt/pls/vris/ataskAnalize.ataSuvestineRodytiPr?suv_id_in=1631&amp;sekt_in=11&amp;metai_nuo_in=2017&amp;metai_iki_in=2017&amp;periodas_nuo_in=5&amp;periodas_iki_in=5&amp;rod_id_in=88602&amp;par1_in=&amp;par2_in=" xr:uid="{00000000-0004-0000-0300-00001B000000}"/>
    <hyperlink ref="A30" r:id="rId29" display="https://is.vic.lt/pls/vris/ataskAnalize.ataSuvestineRodytiPr?suv_id_in=1631&amp;sekt_in=11&amp;metai_nuo_in=2017&amp;metai_iki_in=2017&amp;periodas_nuo_in=5&amp;periodas_iki_in=5&amp;rod_id_in=88607&amp;par1_in=&amp;par2_in=" xr:uid="{00000000-0004-0000-0300-00001C000000}"/>
    <hyperlink ref="A31" r:id="rId30" display="https://is.vic.lt/pls/vris/ataskAnalize.ataSuvestineRodytiPr?suv_id_in=1631&amp;sekt_in=11&amp;metai_nuo_in=2017&amp;metai_iki_in=2017&amp;periodas_nuo_in=5&amp;periodas_iki_in=5&amp;rod_id_in=88608&amp;par1_in=&amp;par2_in=" xr:uid="{00000000-0004-0000-0300-00001D000000}"/>
    <hyperlink ref="A32" r:id="rId31" display="https://is.vic.lt/pls/vris/ataskAnalize.ataSuvestineRodytiPr?suv_id_in=1631&amp;sekt_in=11&amp;metai_nuo_in=2017&amp;metai_iki_in=2017&amp;periodas_nuo_in=5&amp;periodas_iki_in=5&amp;rod_id_in=89267&amp;par1_in=&amp;par2_in=" xr:uid="{00000000-0004-0000-0300-00001E000000}"/>
    <hyperlink ref="A33" r:id="rId32" display="https://is.vic.lt/pls/vris/ataskAnalize.ataSuvestineRodytiPr?suv_id_in=1631&amp;sekt_in=11&amp;metai_nuo_in=2017&amp;metai_iki_in=2017&amp;periodas_nuo_in=5&amp;periodas_iki_in=5&amp;rod_id_in=88609&amp;par1_in=&amp;par2_in=" xr:uid="{00000000-0004-0000-0300-00001F000000}"/>
    <hyperlink ref="A34" r:id="rId33" display="https://is.vic.lt/pls/vris/ataskAnalize.ataSuvestineRodytiPr?suv_id_in=1631&amp;sekt_in=11&amp;metai_nuo_in=2017&amp;metai_iki_in=2017&amp;periodas_nuo_in=5&amp;periodas_iki_in=5&amp;rod_id_in=89268&amp;par1_in=&amp;par2_in=" xr:uid="{00000000-0004-0000-0300-000020000000}"/>
    <hyperlink ref="A35" r:id="rId34" display="https://is.vic.lt/pls/vris/ataskAnalize.ataSuvestineRodytiPr?suv_id_in=1631&amp;sekt_in=11&amp;metai_nuo_in=2017&amp;metai_iki_in=2017&amp;periodas_nuo_in=5&amp;periodas_iki_in=5&amp;rod_id_in=88610&amp;par1_in=&amp;par2_in=" xr:uid="{00000000-0004-0000-0300-000021000000}"/>
    <hyperlink ref="A36" r:id="rId35" display="https://is.vic.lt/pls/vris/ataskAnalize.ataSuvestineRodytiPr?suv_id_in=1631&amp;sekt_in=11&amp;metai_nuo_in=2017&amp;metai_iki_in=2017&amp;periodas_nuo_in=5&amp;periodas_iki_in=5&amp;rod_id_in=88611&amp;par1_in=&amp;par2_in=" xr:uid="{00000000-0004-0000-0300-000022000000}"/>
    <hyperlink ref="A37" r:id="rId36" display="https://is.vic.lt/pls/vris/ataskAnalize.ataSuvestineRodytiPr?suv_id_in=1631&amp;sekt_in=11&amp;metai_nuo_in=2017&amp;metai_iki_in=2017&amp;periodas_nuo_in=5&amp;periodas_iki_in=5&amp;rod_id_in=88612&amp;par1_in=&amp;par2_in=" xr:uid="{00000000-0004-0000-0300-000023000000}"/>
    <hyperlink ref="A38" r:id="rId37" display="https://is.vic.lt/pls/vris/ataskAnalize.ataSuvestineRodytiPr?suv_id_in=1631&amp;sekt_in=11&amp;metai_nuo_in=2017&amp;metai_iki_in=2017&amp;periodas_nuo_in=5&amp;periodas_iki_in=5&amp;rod_id_in=89386&amp;par1_in=&amp;par2_in=" xr:uid="{00000000-0004-0000-0300-000024000000}"/>
    <hyperlink ref="A39" r:id="rId38" display="https://is.vic.lt/pls/vris/ataskAnalize.ataSuvestineRodytiPr?suv_id_in=1631&amp;sekt_in=11&amp;metai_nuo_in=2017&amp;metai_iki_in=2017&amp;periodas_nuo_in=5&amp;periodas_iki_in=5&amp;rod_id_in=88614&amp;par1_in=&amp;par2_in=" xr:uid="{00000000-0004-0000-0300-000025000000}"/>
    <hyperlink ref="A40" r:id="rId39" display="https://is.vic.lt/pls/vris/ataskAnalize.ataSuvestineRodytiPr?suv_id_in=1631&amp;sekt_in=11&amp;metai_nuo_in=2017&amp;metai_iki_in=2017&amp;periodas_nuo_in=5&amp;periodas_iki_in=5&amp;rod_id_in=88615&amp;par1_in=&amp;par2_in=" xr:uid="{00000000-0004-0000-0300-000026000000}"/>
    <hyperlink ref="A41" r:id="rId40" display="https://is.vic.lt/pls/vris/ataskAnalize.ataSuvestineRodytiPr?suv_id_in=1631&amp;sekt_in=11&amp;metai_nuo_in=2017&amp;metai_iki_in=2017&amp;periodas_nuo_in=5&amp;periodas_iki_in=5&amp;rod_id_in=89387&amp;par1_in=&amp;par2_in=" xr:uid="{00000000-0004-0000-0300-000027000000}"/>
    <hyperlink ref="A42" r:id="rId41" display="https://is.vic.lt/pls/vris/ataskAnalize.ataSuvestineRodytiPr?suv_id_in=1631&amp;sekt_in=11&amp;metai_nuo_in=2017&amp;metai_iki_in=2017&amp;periodas_nuo_in=5&amp;periodas_iki_in=5&amp;rod_id_in=88616&amp;par1_in=&amp;par2_in=" xr:uid="{00000000-0004-0000-0300-000028000000}"/>
    <hyperlink ref="A43" r:id="rId42" display="https://is.vic.lt/pls/vris/ataskAnalize.ataSuvestineRodytiPr?suv_id_in=1631&amp;sekt_in=11&amp;metai_nuo_in=2017&amp;metai_iki_in=2017&amp;periodas_nuo_in=5&amp;periodas_iki_in=5&amp;rod_id_in=90145&amp;par1_in=&amp;par2_in=" xr:uid="{00000000-0004-0000-0300-000029000000}"/>
    <hyperlink ref="A44" r:id="rId43" display="https://is.vic.lt/pls/vris/ataskAnalize.ataSuvestineRodytiPr?suv_id_in=1631&amp;sekt_in=11&amp;metai_nuo_in=2017&amp;metai_iki_in=2017&amp;periodas_nuo_in=5&amp;periodas_iki_in=5&amp;rod_id_in=88618&amp;par1_in=&amp;par2_in=" xr:uid="{00000000-0004-0000-0300-00002A000000}"/>
    <hyperlink ref="A45" r:id="rId44" display="https://is.vic.lt/pls/vris/ataskAnalize.ataSuvestineRodytiPr?suv_id_in=1631&amp;sekt_in=11&amp;metai_nuo_in=2017&amp;metai_iki_in=2017&amp;periodas_nuo_in=5&amp;periodas_iki_in=5&amp;rod_id_in=90146&amp;par1_in=&amp;par2_in=" xr:uid="{00000000-0004-0000-0300-00002B000000}"/>
    <hyperlink ref="A46" r:id="rId45" display="https://is.vic.lt/pls/vris/ataskAnalize.ataSuvestineRodytiPr?suv_id_in=1631&amp;sekt_in=11&amp;metai_nuo_in=2017&amp;metai_iki_in=2017&amp;periodas_nuo_in=5&amp;periodas_iki_in=5&amp;rod_id_in=89256&amp;par1_in=&amp;par2_in=" xr:uid="{00000000-0004-0000-0300-00002C000000}"/>
    <hyperlink ref="A47" r:id="rId46" display="https://is.vic.lt/pls/vris/ataskAnalize.ataSuvestineRodytiPr?suv_id_in=1631&amp;sekt_in=11&amp;metai_nuo_in=2017&amp;metai_iki_in=2017&amp;periodas_nuo_in=5&amp;periodas_iki_in=5&amp;rod_id_in=88635&amp;par1_in=&amp;par2_in=" xr:uid="{00000000-0004-0000-0300-00002D000000}"/>
    <hyperlink ref="A48" r:id="rId47" display="https://is.vic.lt/pls/vris/ataskAnalize.ataSuvestineRodytiPr?suv_id_in=1631&amp;sekt_in=11&amp;metai_nuo_in=2017&amp;metai_iki_in=2017&amp;periodas_nuo_in=5&amp;periodas_iki_in=5&amp;rod_id_in=88622&amp;par1_in=&amp;par2_in=" xr:uid="{00000000-0004-0000-0300-00002E000000}"/>
    <hyperlink ref="A49" r:id="rId48" display="https://is.vic.lt/pls/vris/ataskAnalize.ataSuvestineRodytiPr?suv_id_in=1631&amp;sekt_in=11&amp;metai_nuo_in=2017&amp;metai_iki_in=2017&amp;periodas_nuo_in=5&amp;periodas_iki_in=5&amp;rod_id_in=89864&amp;par1_in=&amp;par2_in=" xr:uid="{00000000-0004-0000-0300-00002F000000}"/>
    <hyperlink ref="A50" r:id="rId49" display="https://is.vic.lt/pls/vris/ataskAnalize.ataSuvestineRodytiPr?suv_id_in=1631&amp;sekt_in=11&amp;metai_nuo_in=2017&amp;metai_iki_in=2017&amp;periodas_nuo_in=5&amp;periodas_iki_in=5&amp;rod_id_in=88624&amp;par1_in=&amp;par2_in=" xr:uid="{00000000-0004-0000-0300-000030000000}"/>
    <hyperlink ref="A51" r:id="rId50" display="https://is.vic.lt/pls/vris/ataskAnalize.ataSuvestineRodytiPr?suv_id_in=1631&amp;sekt_in=11&amp;metai_nuo_in=2017&amp;metai_iki_in=2017&amp;periodas_nuo_in=5&amp;periodas_iki_in=5&amp;rod_id_in=89865&amp;par1_in=&amp;par2_in=" xr:uid="{00000000-0004-0000-0300-000031000000}"/>
    <hyperlink ref="A52" r:id="rId51" display="https://is.vic.lt/pls/vris/ataskAnalize.ataSuvestineRodytiPr?suv_id_in=1631&amp;sekt_in=11&amp;metai_nuo_in=2017&amp;metai_iki_in=2017&amp;periodas_nuo_in=5&amp;periodas_iki_in=5&amp;rod_id_in=88625&amp;par1_in=&amp;par2_in=" xr:uid="{00000000-0004-0000-0300-000032000000}"/>
    <hyperlink ref="A53" r:id="rId52" display="https://is.vic.lt/pls/vris/ataskAnalize.ataSuvestineRodytiPr?suv_id_in=1631&amp;sekt_in=11&amp;metai_nuo_in=2017&amp;metai_iki_in=2017&amp;periodas_nuo_in=5&amp;periodas_iki_in=5&amp;rod_id_in=89866&amp;par1_in=&amp;par2_in=" xr:uid="{00000000-0004-0000-0300-000033000000}"/>
    <hyperlink ref="A54" r:id="rId53" display="https://is.vic.lt/pls/vris/ataskAnalize.ataSuvestineRodytiPr?suv_id_in=1631&amp;sekt_in=11&amp;metai_nuo_in=2017&amp;metai_iki_in=2017&amp;periodas_nuo_in=5&amp;periodas_iki_in=5&amp;rod_id_in=90150&amp;par1_in=&amp;par2_in=" xr:uid="{00000000-0004-0000-0300-000034000000}"/>
    <hyperlink ref="A55" r:id="rId54" display="https://is.vic.lt/pls/vris/ataskAnalize.ataSuvestineRodytiPr?suv_id_in=1631&amp;sekt_in=11&amp;metai_nuo_in=2017&amp;metai_iki_in=2017&amp;periodas_nuo_in=5&amp;periodas_iki_in=5&amp;rod_id_in=89867&amp;par1_in=&amp;par2_in=" xr:uid="{00000000-0004-0000-0300-000035000000}"/>
    <hyperlink ref="A56" r:id="rId55" display="https://is.vic.lt/pls/vris/ataskAnalize.ataSuvestineRodytiPr?suv_id_in=1631&amp;sekt_in=11&amp;metai_nuo_in=2017&amp;metai_iki_in=2017&amp;periodas_nuo_in=5&amp;periodas_iki_in=5&amp;rod_id_in=89430&amp;par1_in=&amp;par2_in=" xr:uid="{00000000-0004-0000-0300-000036000000}"/>
    <hyperlink ref="A57" r:id="rId56" display="https://is.vic.lt/pls/vris/ataskAnalize.ataSuvestineRodytiPr?suv_id_in=1631&amp;sekt_in=11&amp;metai_nuo_in=2017&amp;metai_iki_in=2017&amp;periodas_nuo_in=5&amp;periodas_iki_in=5&amp;rod_id_in=88626&amp;par1_in=&amp;par2_in=" xr:uid="{00000000-0004-0000-0300-000037000000}"/>
    <hyperlink ref="A58" r:id="rId57" display="https://is.vic.lt/pls/vris/ataskAnalize.ataSuvestineRodytiPr?suv_id_in=1631&amp;sekt_in=11&amp;metai_nuo_in=2017&amp;metai_iki_in=2017&amp;periodas_nuo_in=5&amp;periodas_iki_in=5&amp;rod_id_in=89838&amp;par1_in=&amp;par2_in=" xr:uid="{00000000-0004-0000-0300-000038000000}"/>
    <hyperlink ref="A59" r:id="rId58" display="https://is.vic.lt/pls/vris/ataskAnalize.ataSuvestineRodytiPr?suv_id_in=1631&amp;sekt_in=11&amp;metai_nuo_in=2017&amp;metai_iki_in=2017&amp;periodas_nuo_in=5&amp;periodas_iki_in=5&amp;rod_id_in=88628&amp;par1_in=&amp;par2_in=" xr:uid="{00000000-0004-0000-0300-000039000000}"/>
    <hyperlink ref="A60" r:id="rId59" display="https://is.vic.lt/pls/vris/ataskAnalize.ataSuvestineRodytiPr?suv_id_in=1631&amp;sekt_in=11&amp;metai_nuo_in=2017&amp;metai_iki_in=2017&amp;periodas_nuo_in=5&amp;periodas_iki_in=5&amp;rod_id_in=89839&amp;par1_in=&amp;par2_in=" xr:uid="{00000000-0004-0000-0300-00003A000000}"/>
    <hyperlink ref="A61" r:id="rId60" display="https://is.vic.lt/pls/vris/ataskAnalize.ataSuvestineRodytiPr?suv_id_in=1631&amp;sekt_in=11&amp;metai_nuo_in=2017&amp;metai_iki_in=2017&amp;periodas_nuo_in=5&amp;periodas_iki_in=5&amp;rod_id_in=88630&amp;par1_in=&amp;par2_in=" xr:uid="{00000000-0004-0000-0300-00003B000000}"/>
    <hyperlink ref="A62" r:id="rId61" display="https://is.vic.lt/pls/vris/ataskAnalize.ataSuvestineRodytiPr?suv_id_in=1631&amp;sekt_in=11&amp;metai_nuo_in=2017&amp;metai_iki_in=2017&amp;periodas_nuo_in=5&amp;periodas_iki_in=5&amp;rod_id_in=89840&amp;par1_in=&amp;par2_in=" xr:uid="{00000000-0004-0000-0300-00003C000000}"/>
    <hyperlink ref="A63" r:id="rId62" display="https://is.vic.lt/pls/vris/ataskAnalize.ataSuvestineRodytiPr?suv_id_in=1631&amp;sekt_in=11&amp;metai_nuo_in=2017&amp;metai_iki_in=2017&amp;periodas_nuo_in=5&amp;periodas_iki_in=5&amp;rod_id_in=88631&amp;par1_in=&amp;par2_in=" xr:uid="{00000000-0004-0000-0300-00003D000000}"/>
    <hyperlink ref="A64" r:id="rId63" display="https://is.vic.lt/pls/vris/ataskAnalize.ataSuvestineRodytiPr?suv_id_in=1631&amp;sekt_in=11&amp;metai_nuo_in=2017&amp;metai_iki_in=2017&amp;periodas_nuo_in=5&amp;periodas_iki_in=5&amp;rod_id_in=89841&amp;par1_in=&amp;par2_in=" xr:uid="{00000000-0004-0000-0300-00003E000000}"/>
    <hyperlink ref="A65" r:id="rId64" display="https://is.vic.lt/pls/vris/ataskAnalize.ataSuvestineRodytiPr?suv_id_in=1631&amp;sekt_in=11&amp;metai_nuo_in=2017&amp;metai_iki_in=2017&amp;periodas_nuo_in=5&amp;periodas_iki_in=5&amp;rod_id_in=89436&amp;par1_in=&amp;par2_in=" xr:uid="{00000000-0004-0000-0300-00003F000000}"/>
    <hyperlink ref="A66" r:id="rId65" display="https://is.vic.lt/pls/vris/ataskAnalize.ataSuvestineRodytiPr?suv_id_in=1631&amp;sekt_in=11&amp;metai_nuo_in=2017&amp;metai_iki_in=2017&amp;periodas_nuo_in=5&amp;periodas_iki_in=5&amp;rod_id_in=89842&amp;par1_in=&amp;par2_in=" xr:uid="{00000000-0004-0000-0300-000040000000}"/>
    <hyperlink ref="A67" r:id="rId66" display="https://is.vic.lt/pls/vris/ataskAnalize.ataSuvestineRodytiPr?suv_id_in=1631&amp;sekt_in=11&amp;metai_nuo_in=2017&amp;metai_iki_in=2017&amp;periodas_nuo_in=5&amp;periodas_iki_in=5&amp;rod_id_in=88634&amp;par1_in=&amp;par2_in=" xr:uid="{00000000-0004-0000-0300-000041000000}"/>
    <hyperlink ref="A68" r:id="rId67" display="https://is.vic.lt/pls/vris/ataskAnalize.ataSuvestineRodytiPr?suv_id_in=1631&amp;sekt_in=11&amp;metai_nuo_in=2017&amp;metai_iki_in=2017&amp;periodas_nuo_in=5&amp;periodas_iki_in=5&amp;rod_id_in=89843&amp;par1_in=&amp;par2_in=" xr:uid="{00000000-0004-0000-0300-000042000000}"/>
    <hyperlink ref="A69" r:id="rId68" display="https://is.vic.lt/pls/vris/ataskAnalize.ataSuvestineRodytiPr?suv_id_in=1631&amp;sekt_in=11&amp;metai_nuo_in=2017&amp;metai_iki_in=2017&amp;periodas_nuo_in=5&amp;periodas_iki_in=5&amp;rod_id_in=89389&amp;par1_in=&amp;par2_in=" xr:uid="{00000000-0004-0000-0300-000043000000}"/>
    <hyperlink ref="A70" r:id="rId69" display="https://is.vic.lt/pls/vris/ataskAnalize.ataSuvestineRodytiPr?suv_id_in=1631&amp;sekt_in=11&amp;metai_nuo_in=2017&amp;metai_iki_in=2017&amp;periodas_nuo_in=5&amp;periodas_iki_in=5&amp;rod_id_in=88636&amp;par1_in=&amp;par2_in=" xr:uid="{00000000-0004-0000-0300-000044000000}"/>
    <hyperlink ref="A71" r:id="rId70" display="https://is.vic.lt/pls/vris/ataskAnalize.ataSuvestineRodytiPr?suv_id_in=1631&amp;sekt_in=11&amp;metai_nuo_in=2017&amp;metai_iki_in=2017&amp;periodas_nuo_in=5&amp;periodas_iki_in=5&amp;rod_id_in=89233&amp;par1_in=&amp;par2_in=" xr:uid="{00000000-0004-0000-0300-000045000000}"/>
    <hyperlink ref="A72" r:id="rId71" display="https://is.vic.lt/pls/vris/ataskAnalize.ataSuvestineRodytiPr?suv_id_in=1631&amp;sekt_in=11&amp;metai_nuo_in=2017&amp;metai_iki_in=2017&amp;periodas_nuo_in=5&amp;periodas_iki_in=5&amp;rod_id_in=88637&amp;par1_in=&amp;par2_in=" xr:uid="{00000000-0004-0000-0300-000046000000}"/>
    <hyperlink ref="A73" r:id="rId72" display="https://is.vic.lt/pls/vris/ataskAnalize.ataSuvestineRodytiPr?suv_id_in=1631&amp;sekt_in=11&amp;metai_nuo_in=2017&amp;metai_iki_in=2017&amp;periodas_nuo_in=5&amp;periodas_iki_in=5&amp;rod_id_in=88638&amp;par1_in=&amp;par2_in=" xr:uid="{00000000-0004-0000-0300-000047000000}"/>
    <hyperlink ref="A74" r:id="rId73" display="https://is.vic.lt/pls/vris/ataskAnalize.ataSuvestineRodytiPr?suv_id_in=1631&amp;sekt_in=11&amp;metai_nuo_in=2017&amp;metai_iki_in=2017&amp;periodas_nuo_in=5&amp;periodas_iki_in=5&amp;rod_id_in=89244&amp;par1_in=&amp;par2_in=" xr:uid="{00000000-0004-0000-0300-000048000000}"/>
    <hyperlink ref="A75" r:id="rId74" display="https://is.vic.lt/pls/vris/ataskAnalize.ataSuvestineRodytiPr?suv_id_in=1631&amp;sekt_in=11&amp;metai_nuo_in=2017&amp;metai_iki_in=2017&amp;periodas_nuo_in=5&amp;periodas_iki_in=5&amp;rod_id_in=88639&amp;par1_in=&amp;par2_in=" xr:uid="{00000000-0004-0000-0300-000049000000}"/>
    <hyperlink ref="B2" r:id="rId75" display="https://is.vic.lt/pls/vris/ataskAnalize.ataSuvestineRodytiPr?suv_id_in=1631&amp;sekt_in=11&amp;metai_nuo_in=2018&amp;metai_iki_in=2018&amp;periodas_nuo_in=1&amp;periodas_iki_in=1&amp;rod_id_in=88564&amp;par1_in=&amp;par2_in=" xr:uid="{00000000-0004-0000-0300-00004A000000}"/>
    <hyperlink ref="B3" r:id="rId76" display="https://is.vic.lt/pls/vris/ataskAnalize.ataSuvestineRodytiPr?suv_id_in=1631&amp;sekt_in=11&amp;metai_nuo_in=2018&amp;metai_iki_in=2018&amp;periodas_nuo_in=1&amp;periodas_iki_in=1&amp;rod_id_in=88565&amp;par1_in=&amp;par2_in=" xr:uid="{00000000-0004-0000-0300-00004B000000}"/>
    <hyperlink ref="B4" r:id="rId77" display="https://is.vic.lt/pls/vris/ataskAnalize.ataSuvestineRodytiPr?suv_id_in=1631&amp;sekt_in=11&amp;metai_nuo_in=2018&amp;metai_iki_in=2018&amp;periodas_nuo_in=1&amp;periodas_iki_in=1&amp;rod_id_in=88566&amp;par1_in=&amp;par2_in=" xr:uid="{00000000-0004-0000-0300-00004C000000}"/>
    <hyperlink ref="B5" r:id="rId78" display="https://is.vic.lt/pls/vris/ataskAnalize.ataSuvestineRodytiPr?suv_id_in=1631&amp;sekt_in=11&amp;metai_nuo_in=2018&amp;metai_iki_in=2018&amp;periodas_nuo_in=1&amp;periodas_iki_in=1&amp;rod_id_in=88567&amp;par1_in=&amp;par2_in=" xr:uid="{00000000-0004-0000-0300-00004D000000}"/>
    <hyperlink ref="B6" r:id="rId79" display="https://is.vic.lt/pls/vris/ataskAnalize.ataSuvestineRodytiPr?suv_id_in=1631&amp;sekt_in=11&amp;metai_nuo_in=2018&amp;metai_iki_in=2018&amp;periodas_nuo_in=1&amp;periodas_iki_in=1&amp;rod_id_in=89265&amp;par1_in=&amp;par2_in=" xr:uid="{00000000-0004-0000-0300-00004E000000}"/>
    <hyperlink ref="B7" r:id="rId80" display="https://is.vic.lt/pls/vris/ataskAnalize.ataSuvestineRodytiPr?suv_id_in=1631&amp;sekt_in=11&amp;metai_nuo_in=2018&amp;metai_iki_in=2018&amp;periodas_nuo_in=1&amp;periodas_iki_in=1&amp;rod_id_in=89266&amp;par1_in=&amp;par2_in=" xr:uid="{00000000-0004-0000-0300-00004F000000}"/>
    <hyperlink ref="B8" r:id="rId81" display="https://is.vic.lt/pls/vris/ataskAnalize.ataSuvestineRodytiPr?suv_id_in=1631&amp;sekt_in=11&amp;metai_nuo_in=2018&amp;metai_iki_in=2018&amp;periodas_nuo_in=1&amp;periodas_iki_in=1&amp;rod_id_in=89245&amp;par1_in=&amp;par2_in=" xr:uid="{00000000-0004-0000-0300-000050000000}"/>
    <hyperlink ref="B9" r:id="rId82" display="https://is.vic.lt/pls/vris/ataskAnalize.ataSuvestineRodytiPr?suv_id_in=1631&amp;sekt_in=11&amp;metai_nuo_in=2018&amp;metai_iki_in=2018&amp;periodas_nuo_in=1&amp;periodas_iki_in=1&amp;rod_id_in=88568&amp;par1_in=&amp;par2_in=" xr:uid="{00000000-0004-0000-0300-000051000000}"/>
    <hyperlink ref="B10" r:id="rId83" display="https://is.vic.lt/pls/vris/ataskAnalize.ataSuvestineRodytiPr?suv_id_in=1631&amp;sekt_in=11&amp;metai_nuo_in=2018&amp;metai_iki_in=2018&amp;periodas_nuo_in=1&amp;periodas_iki_in=1&amp;rod_id_in=89228&amp;par1_in=&amp;par2_in=" xr:uid="{00000000-0004-0000-0300-000052000000}"/>
    <hyperlink ref="B11" r:id="rId84" display="https://is.vic.lt/pls/vris/ataskAnalize.ataSuvestineRodytiPr?suv_id_in=1631&amp;sekt_in=11&amp;metai_nuo_in=2018&amp;metai_iki_in=2018&amp;periodas_nuo_in=1&amp;periodas_iki_in=1&amp;rod_id_in=88573&amp;par1_in=&amp;par2_in=" xr:uid="{00000000-0004-0000-0300-000053000000}"/>
    <hyperlink ref="B12" r:id="rId85" display="https://is.vic.lt/pls/vris/ataskAnalize.ataSuvestineRodytiPr?suv_id_in=1631&amp;sekt_in=11&amp;metai_nuo_in=2018&amp;metai_iki_in=2018&amp;periodas_nuo_in=1&amp;periodas_iki_in=1&amp;rod_id_in=88574&amp;par1_in=&amp;par2_in=" xr:uid="{00000000-0004-0000-0300-000054000000}"/>
    <hyperlink ref="B13" r:id="rId86" display="https://is.vic.lt/pls/vris/ataskAnalize.ataSuvestineRodytiPr?suv_id_in=1631&amp;sekt_in=11&amp;metai_nuo_in=2018&amp;metai_iki_in=2018&amp;periodas_nuo_in=1&amp;periodas_iki_in=1&amp;rod_id_in=88575&amp;par1_in=&amp;par2_in=" xr:uid="{00000000-0004-0000-0300-000055000000}"/>
    <hyperlink ref="B14" r:id="rId87" display="https://is.vic.lt/pls/vris/ataskAnalize.ataSuvestineRodytiPr?suv_id_in=1631&amp;sekt_in=11&amp;metai_nuo_in=2018&amp;metai_iki_in=2018&amp;periodas_nuo_in=1&amp;periodas_iki_in=1&amp;rod_id_in=88576&amp;par1_in=&amp;par2_in=" xr:uid="{00000000-0004-0000-0300-000056000000}"/>
    <hyperlink ref="B15" r:id="rId88" display="https://is.vic.lt/pls/vris/ataskAnalize.ataSuvestineRodytiPr?suv_id_in=1631&amp;sekt_in=11&amp;metai_nuo_in=2018&amp;metai_iki_in=2018&amp;periodas_nuo_in=1&amp;periodas_iki_in=1&amp;rod_id_in=89229&amp;par1_in=&amp;par2_in=" xr:uid="{00000000-0004-0000-0300-000057000000}"/>
    <hyperlink ref="B16" r:id="rId89" display="https://is.vic.lt/pls/vris/ataskAnalize.ataSuvestineRodytiPr?suv_id_in=1631&amp;sekt_in=11&amp;metai_nuo_in=2018&amp;metai_iki_in=2018&amp;periodas_nuo_in=1&amp;periodas_iki_in=1&amp;rod_id_in=89483&amp;par1_in=&amp;par2_in=" xr:uid="{00000000-0004-0000-0300-000058000000}"/>
    <hyperlink ref="B17" r:id="rId90" display="https://is.vic.lt/pls/vris/ataskAnalize.ataSuvestineRodytiPr?suv_id_in=1631&amp;sekt_in=11&amp;metai_nuo_in=2018&amp;metai_iki_in=2018&amp;periodas_nuo_in=1&amp;periodas_iki_in=1&amp;rod_id_in=88579&amp;par1_in=&amp;par2_in=" xr:uid="{00000000-0004-0000-0300-000059000000}"/>
    <hyperlink ref="B18" r:id="rId91" display="https://is.vic.lt/pls/vris/ataskAnalize.ataSuvestineRodytiPr?suv_id_in=1631&amp;sekt_in=11&amp;metai_nuo_in=2018&amp;metai_iki_in=2018&amp;periodas_nuo_in=1&amp;periodas_iki_in=1&amp;rod_id_in=88580&amp;par1_in=&amp;par2_in=" xr:uid="{00000000-0004-0000-0300-00005A000000}"/>
    <hyperlink ref="B19" r:id="rId92" display="https://is.vic.lt/pls/vris/ataskAnalize.ataSuvestineRodytiPr?suv_id_in=1631&amp;sekt_in=11&amp;metai_nuo_in=2018&amp;metai_iki_in=2018&amp;periodas_nuo_in=1&amp;periodas_iki_in=1&amp;rod_id_in=88581&amp;par1_in=&amp;par2_in=" xr:uid="{00000000-0004-0000-0300-00005B000000}"/>
    <hyperlink ref="B20" r:id="rId93" display="https://is.vic.lt/pls/vris/ataskAnalize.ataSuvestineRodytiPr?suv_id_in=1631&amp;sekt_in=11&amp;metai_nuo_in=2018&amp;metai_iki_in=2018&amp;periodas_nuo_in=1&amp;periodas_iki_in=1&amp;rod_id_in=88582&amp;par1_in=&amp;par2_in=" xr:uid="{00000000-0004-0000-0300-00005C000000}"/>
    <hyperlink ref="B21" r:id="rId94" display="https://is.vic.lt/pls/vris/ataskAnalize.ataSuvestineRodytiPr?suv_id_in=1631&amp;sekt_in=11&amp;metai_nuo_in=2018&amp;metai_iki_in=2018&amp;periodas_nuo_in=1&amp;periodas_iki_in=1&amp;rod_id_in=88583&amp;par1_in=&amp;par2_in=" xr:uid="{00000000-0004-0000-0300-00005D000000}"/>
    <hyperlink ref="B22" r:id="rId95" display="https://is.vic.lt/pls/vris/ataskAnalize.ataSuvestineRodytiPr?suv_id_in=1631&amp;sekt_in=11&amp;metai_nuo_in=2018&amp;metai_iki_in=2018&amp;periodas_nuo_in=1&amp;periodas_iki_in=1&amp;rod_id_in=88586&amp;par1_in=&amp;par2_in=" xr:uid="{00000000-0004-0000-0300-00005E000000}"/>
    <hyperlink ref="B23" r:id="rId96" display="https://is.vic.lt/pls/vris/ataskAnalize.ataSuvestineRodytiPr?suv_id_in=1631&amp;sekt_in=11&amp;metai_nuo_in=2018&amp;metai_iki_in=2018&amp;periodas_nuo_in=1&amp;periodas_iki_in=1&amp;rod_id_in=88593&amp;par1_in=&amp;par2_in=" xr:uid="{00000000-0004-0000-0300-00005F000000}"/>
    <hyperlink ref="B24" r:id="rId97" display="https://is.vic.lt/pls/vris/ataskAnalize.ataSuvestineRodytiPr?suv_id_in=1631&amp;sekt_in=11&amp;metai_nuo_in=2018&amp;metai_iki_in=2018&amp;periodas_nuo_in=1&amp;periodas_iki_in=1&amp;rod_id_in=88595&amp;par1_in=&amp;par2_in=" xr:uid="{00000000-0004-0000-0300-000060000000}"/>
    <hyperlink ref="B25" r:id="rId98" display="https://is.vic.lt/pls/vris/ataskAnalize.ataSuvestineRodytiPr?suv_id_in=1631&amp;sekt_in=11&amp;metai_nuo_in=2018&amp;metai_iki_in=2018&amp;periodas_nuo_in=1&amp;periodas_iki_in=1&amp;rod_id_in=88598&amp;par1_in=&amp;par2_in=" xr:uid="{00000000-0004-0000-0300-000061000000}"/>
    <hyperlink ref="B26" r:id="rId99" display="https://is.vic.lt/pls/vris/ataskAnalize.ataSuvestineRodytiPr?suv_id_in=1631&amp;sekt_in=11&amp;metai_nuo_in=2018&amp;metai_iki_in=2018&amp;periodas_nuo_in=1&amp;periodas_iki_in=1&amp;rod_id_in=88600&amp;par1_in=&amp;par2_in=" xr:uid="{00000000-0004-0000-0300-000062000000}"/>
    <hyperlink ref="B27" r:id="rId100" display="https://is.vic.lt/pls/vris/ataskAnalize.ataSuvestineRodytiPr?suv_id_in=1631&amp;sekt_in=11&amp;metai_nuo_in=2018&amp;metai_iki_in=2018&amp;periodas_nuo_in=1&amp;periodas_iki_in=1&amp;rod_id_in=88605&amp;par1_in=&amp;par2_in=" xr:uid="{00000000-0004-0000-0300-000063000000}"/>
    <hyperlink ref="B28" r:id="rId101" display="https://is.vic.lt/pls/vris/ataskAnalize.ataSuvestineRodytiPr?suv_id_in=1631&amp;sekt_in=11&amp;metai_nuo_in=2018&amp;metai_iki_in=2018&amp;periodas_nuo_in=1&amp;periodas_iki_in=1&amp;rod_id_in=88606&amp;par1_in=&amp;par2_in=" xr:uid="{00000000-0004-0000-0300-000064000000}"/>
    <hyperlink ref="B29" r:id="rId102" display="https://is.vic.lt/pls/vris/ataskAnalize.ataSuvestineRodytiPr?suv_id_in=1631&amp;sekt_in=11&amp;metai_nuo_in=2018&amp;metai_iki_in=2018&amp;periodas_nuo_in=1&amp;periodas_iki_in=1&amp;rod_id_in=88602&amp;par1_in=&amp;par2_in=" xr:uid="{00000000-0004-0000-0300-000065000000}"/>
    <hyperlink ref="B30" r:id="rId103" display="https://is.vic.lt/pls/vris/ataskAnalize.ataSuvestineRodytiPr?suv_id_in=1631&amp;sekt_in=11&amp;metai_nuo_in=2018&amp;metai_iki_in=2018&amp;periodas_nuo_in=1&amp;periodas_iki_in=1&amp;rod_id_in=88607&amp;par1_in=&amp;par2_in=" xr:uid="{00000000-0004-0000-0300-000066000000}"/>
    <hyperlink ref="B31" r:id="rId104" display="https://is.vic.lt/pls/vris/ataskAnalize.ataSuvestineRodytiPr?suv_id_in=1631&amp;sekt_in=11&amp;metai_nuo_in=2018&amp;metai_iki_in=2018&amp;periodas_nuo_in=1&amp;periodas_iki_in=1&amp;rod_id_in=88608&amp;par1_in=&amp;par2_in=" xr:uid="{00000000-0004-0000-0300-000067000000}"/>
    <hyperlink ref="B32" r:id="rId105" display="https://is.vic.lt/pls/vris/ataskAnalize.ataSuvestineRodytiPr?suv_id_in=1631&amp;sekt_in=11&amp;metai_nuo_in=2018&amp;metai_iki_in=2018&amp;periodas_nuo_in=1&amp;periodas_iki_in=1&amp;rod_id_in=89267&amp;par1_in=&amp;par2_in=" xr:uid="{00000000-0004-0000-0300-000068000000}"/>
    <hyperlink ref="B33" r:id="rId106" display="https://is.vic.lt/pls/vris/ataskAnalize.ataSuvestineRodytiPr?suv_id_in=1631&amp;sekt_in=11&amp;metai_nuo_in=2018&amp;metai_iki_in=2018&amp;periodas_nuo_in=1&amp;periodas_iki_in=1&amp;rod_id_in=88609&amp;par1_in=&amp;par2_in=" xr:uid="{00000000-0004-0000-0300-000069000000}"/>
    <hyperlink ref="B34" r:id="rId107" display="https://is.vic.lt/pls/vris/ataskAnalize.ataSuvestineRodytiPr?suv_id_in=1631&amp;sekt_in=11&amp;metai_nuo_in=2018&amp;metai_iki_in=2018&amp;periodas_nuo_in=1&amp;periodas_iki_in=1&amp;rod_id_in=89268&amp;par1_in=&amp;par2_in=" xr:uid="{00000000-0004-0000-0300-00006A000000}"/>
    <hyperlink ref="B35" r:id="rId108" display="https://is.vic.lt/pls/vris/ataskAnalize.ataSuvestineRodytiPr?suv_id_in=1631&amp;sekt_in=11&amp;metai_nuo_in=2018&amp;metai_iki_in=2018&amp;periodas_nuo_in=1&amp;periodas_iki_in=1&amp;rod_id_in=88610&amp;par1_in=&amp;par2_in=" xr:uid="{00000000-0004-0000-0300-00006B000000}"/>
    <hyperlink ref="B36" r:id="rId109" display="https://is.vic.lt/pls/vris/ataskAnalize.ataSuvestineRodytiPr?suv_id_in=1631&amp;sekt_in=11&amp;metai_nuo_in=2018&amp;metai_iki_in=2018&amp;periodas_nuo_in=1&amp;periodas_iki_in=1&amp;rod_id_in=88611&amp;par1_in=&amp;par2_in=" xr:uid="{00000000-0004-0000-0300-00006C000000}"/>
    <hyperlink ref="B37" r:id="rId110" display="https://is.vic.lt/pls/vris/ataskAnalize.ataSuvestineRodytiPr?suv_id_in=1631&amp;sekt_in=11&amp;metai_nuo_in=2018&amp;metai_iki_in=2018&amp;periodas_nuo_in=1&amp;periodas_iki_in=1&amp;rod_id_in=88612&amp;par1_in=&amp;par2_in=" xr:uid="{00000000-0004-0000-0300-00006D000000}"/>
    <hyperlink ref="B38" r:id="rId111" display="https://is.vic.lt/pls/vris/ataskAnalize.ataSuvestineRodytiPr?suv_id_in=1631&amp;sekt_in=11&amp;metai_nuo_in=2018&amp;metai_iki_in=2018&amp;periodas_nuo_in=1&amp;periodas_iki_in=1&amp;rod_id_in=89386&amp;par1_in=&amp;par2_in=" xr:uid="{00000000-0004-0000-0300-00006E000000}"/>
    <hyperlink ref="B39" r:id="rId112" display="https://is.vic.lt/pls/vris/ataskAnalize.ataSuvestineRodytiPr?suv_id_in=1631&amp;sekt_in=11&amp;metai_nuo_in=2018&amp;metai_iki_in=2018&amp;periodas_nuo_in=1&amp;periodas_iki_in=1&amp;rod_id_in=88614&amp;par1_in=&amp;par2_in=" xr:uid="{00000000-0004-0000-0300-00006F000000}"/>
    <hyperlink ref="B40" r:id="rId113" display="https://is.vic.lt/pls/vris/ataskAnalize.ataSuvestineRodytiPr?suv_id_in=1631&amp;sekt_in=11&amp;metai_nuo_in=2018&amp;metai_iki_in=2018&amp;periodas_nuo_in=1&amp;periodas_iki_in=1&amp;rod_id_in=88615&amp;par1_in=&amp;par2_in=" xr:uid="{00000000-0004-0000-0300-000070000000}"/>
    <hyperlink ref="B41" r:id="rId114" display="https://is.vic.lt/pls/vris/ataskAnalize.ataSuvestineRodytiPr?suv_id_in=1631&amp;sekt_in=11&amp;metai_nuo_in=2018&amp;metai_iki_in=2018&amp;periodas_nuo_in=1&amp;periodas_iki_in=1&amp;rod_id_in=89387&amp;par1_in=&amp;par2_in=" xr:uid="{00000000-0004-0000-0300-000071000000}"/>
    <hyperlink ref="B42" r:id="rId115" display="https://is.vic.lt/pls/vris/ataskAnalize.ataSuvestineRodytiPr?suv_id_in=1631&amp;sekt_in=11&amp;metai_nuo_in=2018&amp;metai_iki_in=2018&amp;periodas_nuo_in=1&amp;periodas_iki_in=1&amp;rod_id_in=88616&amp;par1_in=&amp;par2_in=" xr:uid="{00000000-0004-0000-0300-000072000000}"/>
    <hyperlink ref="B43" r:id="rId116" display="https://is.vic.lt/pls/vris/ataskAnalize.ataSuvestineRodytiPr?suv_id_in=1631&amp;sekt_in=11&amp;metai_nuo_in=2018&amp;metai_iki_in=2018&amp;periodas_nuo_in=1&amp;periodas_iki_in=1&amp;rod_id_in=90145&amp;par1_in=&amp;par2_in=" xr:uid="{00000000-0004-0000-0300-000073000000}"/>
    <hyperlink ref="B44" r:id="rId117" display="https://is.vic.lt/pls/vris/ataskAnalize.ataSuvestineRodytiPr?suv_id_in=1631&amp;sekt_in=11&amp;metai_nuo_in=2018&amp;metai_iki_in=2018&amp;periodas_nuo_in=1&amp;periodas_iki_in=1&amp;rod_id_in=88618&amp;par1_in=&amp;par2_in=" xr:uid="{00000000-0004-0000-0300-000074000000}"/>
    <hyperlink ref="B45" r:id="rId118" display="https://is.vic.lt/pls/vris/ataskAnalize.ataSuvestineRodytiPr?suv_id_in=1631&amp;sekt_in=11&amp;metai_nuo_in=2018&amp;metai_iki_in=2018&amp;periodas_nuo_in=1&amp;periodas_iki_in=1&amp;rod_id_in=90146&amp;par1_in=&amp;par2_in=" xr:uid="{00000000-0004-0000-0300-000075000000}"/>
    <hyperlink ref="B46" r:id="rId119" display="https://is.vic.lt/pls/vris/ataskAnalize.ataSuvestineRodytiPr?suv_id_in=1631&amp;sekt_in=11&amp;metai_nuo_in=2018&amp;metai_iki_in=2018&amp;periodas_nuo_in=1&amp;periodas_iki_in=1&amp;rod_id_in=89256&amp;par1_in=&amp;par2_in=" xr:uid="{00000000-0004-0000-0300-000076000000}"/>
    <hyperlink ref="B47" r:id="rId120" display="https://is.vic.lt/pls/vris/ataskAnalize.ataSuvestineRodytiPr?suv_id_in=1631&amp;sekt_in=11&amp;metai_nuo_in=2018&amp;metai_iki_in=2018&amp;periodas_nuo_in=1&amp;periodas_iki_in=1&amp;rod_id_in=88635&amp;par1_in=&amp;par2_in=" xr:uid="{00000000-0004-0000-0300-000077000000}"/>
    <hyperlink ref="B48" r:id="rId121" display="https://is.vic.lt/pls/vris/ataskAnalize.ataSuvestineRodytiPr?suv_id_in=1631&amp;sekt_in=11&amp;metai_nuo_in=2018&amp;metai_iki_in=2018&amp;periodas_nuo_in=1&amp;periodas_iki_in=1&amp;rod_id_in=88622&amp;par1_in=&amp;par2_in=" xr:uid="{00000000-0004-0000-0300-000078000000}"/>
    <hyperlink ref="B49" r:id="rId122" display="https://is.vic.lt/pls/vris/ataskAnalize.ataSuvestineRodytiPr?suv_id_in=1631&amp;sekt_in=11&amp;metai_nuo_in=2018&amp;metai_iki_in=2018&amp;periodas_nuo_in=1&amp;periodas_iki_in=1&amp;rod_id_in=89864&amp;par1_in=&amp;par2_in=" xr:uid="{00000000-0004-0000-0300-000079000000}"/>
    <hyperlink ref="B50" r:id="rId123" display="https://is.vic.lt/pls/vris/ataskAnalize.ataSuvestineRodytiPr?suv_id_in=1631&amp;sekt_in=11&amp;metai_nuo_in=2018&amp;metai_iki_in=2018&amp;periodas_nuo_in=1&amp;periodas_iki_in=1&amp;rod_id_in=88624&amp;par1_in=&amp;par2_in=" xr:uid="{00000000-0004-0000-0300-00007A000000}"/>
    <hyperlink ref="B51" r:id="rId124" display="https://is.vic.lt/pls/vris/ataskAnalize.ataSuvestineRodytiPr?suv_id_in=1631&amp;sekt_in=11&amp;metai_nuo_in=2018&amp;metai_iki_in=2018&amp;periodas_nuo_in=1&amp;periodas_iki_in=1&amp;rod_id_in=89865&amp;par1_in=&amp;par2_in=" xr:uid="{00000000-0004-0000-0300-00007B000000}"/>
    <hyperlink ref="B52" r:id="rId125" display="https://is.vic.lt/pls/vris/ataskAnalize.ataSuvestineRodytiPr?suv_id_in=1631&amp;sekt_in=11&amp;metai_nuo_in=2018&amp;metai_iki_in=2018&amp;periodas_nuo_in=1&amp;periodas_iki_in=1&amp;rod_id_in=88625&amp;par1_in=&amp;par2_in=" xr:uid="{00000000-0004-0000-0300-00007C000000}"/>
    <hyperlink ref="B53" r:id="rId126" display="https://is.vic.lt/pls/vris/ataskAnalize.ataSuvestineRodytiPr?suv_id_in=1631&amp;sekt_in=11&amp;metai_nuo_in=2018&amp;metai_iki_in=2018&amp;periodas_nuo_in=1&amp;periodas_iki_in=1&amp;rod_id_in=89866&amp;par1_in=&amp;par2_in=" xr:uid="{00000000-0004-0000-0300-00007D000000}"/>
    <hyperlink ref="B54" r:id="rId127" display="https://is.vic.lt/pls/vris/ataskAnalize.ataSuvestineRodytiPr?suv_id_in=1631&amp;sekt_in=11&amp;metai_nuo_in=2018&amp;metai_iki_in=2018&amp;periodas_nuo_in=1&amp;periodas_iki_in=1&amp;rod_id_in=90150&amp;par1_in=&amp;par2_in=" xr:uid="{00000000-0004-0000-0300-00007E000000}"/>
    <hyperlink ref="B55" r:id="rId128" display="https://is.vic.lt/pls/vris/ataskAnalize.ataSuvestineRodytiPr?suv_id_in=1631&amp;sekt_in=11&amp;metai_nuo_in=2018&amp;metai_iki_in=2018&amp;periodas_nuo_in=1&amp;periodas_iki_in=1&amp;rod_id_in=89867&amp;par1_in=&amp;par2_in=" xr:uid="{00000000-0004-0000-0300-00007F000000}"/>
    <hyperlink ref="B56" r:id="rId129" display="https://is.vic.lt/pls/vris/ataskAnalize.ataSuvestineRodytiPr?suv_id_in=1631&amp;sekt_in=11&amp;metai_nuo_in=2018&amp;metai_iki_in=2018&amp;periodas_nuo_in=1&amp;periodas_iki_in=1&amp;rod_id_in=89430&amp;par1_in=&amp;par2_in=" xr:uid="{00000000-0004-0000-0300-000080000000}"/>
    <hyperlink ref="B57" r:id="rId130" display="https://is.vic.lt/pls/vris/ataskAnalize.ataSuvestineRodytiPr?suv_id_in=1631&amp;sekt_in=11&amp;metai_nuo_in=2018&amp;metai_iki_in=2018&amp;periodas_nuo_in=1&amp;periodas_iki_in=1&amp;rod_id_in=88626&amp;par1_in=&amp;par2_in=" xr:uid="{00000000-0004-0000-0300-000081000000}"/>
    <hyperlink ref="B58" r:id="rId131" display="https://is.vic.lt/pls/vris/ataskAnalize.ataSuvestineRodytiPr?suv_id_in=1631&amp;sekt_in=11&amp;metai_nuo_in=2018&amp;metai_iki_in=2018&amp;periodas_nuo_in=1&amp;periodas_iki_in=1&amp;rod_id_in=89838&amp;par1_in=&amp;par2_in=" xr:uid="{00000000-0004-0000-0300-000082000000}"/>
    <hyperlink ref="B59" r:id="rId132" display="https://is.vic.lt/pls/vris/ataskAnalize.ataSuvestineRodytiPr?suv_id_in=1631&amp;sekt_in=11&amp;metai_nuo_in=2018&amp;metai_iki_in=2018&amp;periodas_nuo_in=1&amp;periodas_iki_in=1&amp;rod_id_in=88628&amp;par1_in=&amp;par2_in=" xr:uid="{00000000-0004-0000-0300-000083000000}"/>
    <hyperlink ref="B60" r:id="rId133" display="https://is.vic.lt/pls/vris/ataskAnalize.ataSuvestineRodytiPr?suv_id_in=1631&amp;sekt_in=11&amp;metai_nuo_in=2018&amp;metai_iki_in=2018&amp;periodas_nuo_in=1&amp;periodas_iki_in=1&amp;rod_id_in=89839&amp;par1_in=&amp;par2_in=" xr:uid="{00000000-0004-0000-0300-000084000000}"/>
    <hyperlink ref="B61" r:id="rId134" display="https://is.vic.lt/pls/vris/ataskAnalize.ataSuvestineRodytiPr?suv_id_in=1631&amp;sekt_in=11&amp;metai_nuo_in=2018&amp;metai_iki_in=2018&amp;periodas_nuo_in=1&amp;periodas_iki_in=1&amp;rod_id_in=88630&amp;par1_in=&amp;par2_in=" xr:uid="{00000000-0004-0000-0300-000085000000}"/>
    <hyperlink ref="B62" r:id="rId135" display="https://is.vic.lt/pls/vris/ataskAnalize.ataSuvestineRodytiPr?suv_id_in=1631&amp;sekt_in=11&amp;metai_nuo_in=2018&amp;metai_iki_in=2018&amp;periodas_nuo_in=1&amp;periodas_iki_in=1&amp;rod_id_in=89840&amp;par1_in=&amp;par2_in=" xr:uid="{00000000-0004-0000-0300-000086000000}"/>
    <hyperlink ref="B63" r:id="rId136" display="https://is.vic.lt/pls/vris/ataskAnalize.ataSuvestineRodytiPr?suv_id_in=1631&amp;sekt_in=11&amp;metai_nuo_in=2018&amp;metai_iki_in=2018&amp;periodas_nuo_in=1&amp;periodas_iki_in=1&amp;rod_id_in=88631&amp;par1_in=&amp;par2_in=" xr:uid="{00000000-0004-0000-0300-000087000000}"/>
    <hyperlink ref="B64" r:id="rId137" display="https://is.vic.lt/pls/vris/ataskAnalize.ataSuvestineRodytiPr?suv_id_in=1631&amp;sekt_in=11&amp;metai_nuo_in=2018&amp;metai_iki_in=2018&amp;periodas_nuo_in=1&amp;periodas_iki_in=1&amp;rod_id_in=89841&amp;par1_in=&amp;par2_in=" xr:uid="{00000000-0004-0000-0300-000088000000}"/>
    <hyperlink ref="B65" r:id="rId138" display="https://is.vic.lt/pls/vris/ataskAnalize.ataSuvestineRodytiPr?suv_id_in=1631&amp;sekt_in=11&amp;metai_nuo_in=2018&amp;metai_iki_in=2018&amp;periodas_nuo_in=1&amp;periodas_iki_in=1&amp;rod_id_in=89436&amp;par1_in=&amp;par2_in=" xr:uid="{00000000-0004-0000-0300-000089000000}"/>
    <hyperlink ref="B66" r:id="rId139" display="https://is.vic.lt/pls/vris/ataskAnalize.ataSuvestineRodytiPr?suv_id_in=1631&amp;sekt_in=11&amp;metai_nuo_in=2018&amp;metai_iki_in=2018&amp;periodas_nuo_in=1&amp;periodas_iki_in=1&amp;rod_id_in=89842&amp;par1_in=&amp;par2_in=" xr:uid="{00000000-0004-0000-0300-00008A000000}"/>
    <hyperlink ref="B67" r:id="rId140" display="https://is.vic.lt/pls/vris/ataskAnalize.ataSuvestineRodytiPr?suv_id_in=1631&amp;sekt_in=11&amp;metai_nuo_in=2018&amp;metai_iki_in=2018&amp;periodas_nuo_in=1&amp;periodas_iki_in=1&amp;rod_id_in=88634&amp;par1_in=&amp;par2_in=" xr:uid="{00000000-0004-0000-0300-00008B000000}"/>
    <hyperlink ref="B68" r:id="rId141" display="https://is.vic.lt/pls/vris/ataskAnalize.ataSuvestineRodytiPr?suv_id_in=1631&amp;sekt_in=11&amp;metai_nuo_in=2018&amp;metai_iki_in=2018&amp;periodas_nuo_in=1&amp;periodas_iki_in=1&amp;rod_id_in=89843&amp;par1_in=&amp;par2_in=" xr:uid="{00000000-0004-0000-0300-00008C000000}"/>
    <hyperlink ref="B69" r:id="rId142" display="https://is.vic.lt/pls/vris/ataskAnalize.ataSuvestineRodytiPr?suv_id_in=1631&amp;sekt_in=11&amp;metai_nuo_in=2018&amp;metai_iki_in=2018&amp;periodas_nuo_in=1&amp;periodas_iki_in=1&amp;rod_id_in=89389&amp;par1_in=&amp;par2_in=" xr:uid="{00000000-0004-0000-0300-00008D000000}"/>
    <hyperlink ref="B70" r:id="rId143" display="https://is.vic.lt/pls/vris/ataskAnalize.ataSuvestineRodytiPr?suv_id_in=1631&amp;sekt_in=11&amp;metai_nuo_in=2018&amp;metai_iki_in=2018&amp;periodas_nuo_in=1&amp;periodas_iki_in=1&amp;rod_id_in=88636&amp;par1_in=&amp;par2_in=" xr:uid="{00000000-0004-0000-0300-00008E000000}"/>
    <hyperlink ref="B71" r:id="rId144" display="https://is.vic.lt/pls/vris/ataskAnalize.ataSuvestineRodytiPr?suv_id_in=1631&amp;sekt_in=11&amp;metai_nuo_in=2018&amp;metai_iki_in=2018&amp;periodas_nuo_in=1&amp;periodas_iki_in=1&amp;rod_id_in=89233&amp;par1_in=&amp;par2_in=" xr:uid="{00000000-0004-0000-0300-00008F000000}"/>
    <hyperlink ref="B72" r:id="rId145" display="https://is.vic.lt/pls/vris/ataskAnalize.ataSuvestineRodytiPr?suv_id_in=1631&amp;sekt_in=11&amp;metai_nuo_in=2018&amp;metai_iki_in=2018&amp;periodas_nuo_in=1&amp;periodas_iki_in=1&amp;rod_id_in=88637&amp;par1_in=&amp;par2_in=" xr:uid="{00000000-0004-0000-0300-000090000000}"/>
    <hyperlink ref="B73" r:id="rId146" display="https://is.vic.lt/pls/vris/ataskAnalize.ataSuvestineRodytiPr?suv_id_in=1631&amp;sekt_in=11&amp;metai_nuo_in=2018&amp;metai_iki_in=2018&amp;periodas_nuo_in=1&amp;periodas_iki_in=1&amp;rod_id_in=88638&amp;par1_in=&amp;par2_in=" xr:uid="{00000000-0004-0000-0300-000091000000}"/>
    <hyperlink ref="B74" r:id="rId147" display="https://is.vic.lt/pls/vris/ataskAnalize.ataSuvestineRodytiPr?suv_id_in=1631&amp;sekt_in=11&amp;metai_nuo_in=2018&amp;metai_iki_in=2018&amp;periodas_nuo_in=1&amp;periodas_iki_in=1&amp;rod_id_in=89244&amp;par1_in=&amp;par2_in=" xr:uid="{00000000-0004-0000-0300-000092000000}"/>
    <hyperlink ref="B75" r:id="rId148" display="https://is.vic.lt/pls/vris/ataskAnalize.ataSuvestineRodytiPr?suv_id_in=1631&amp;sekt_in=11&amp;metai_nuo_in=2018&amp;metai_iki_in=2018&amp;periodas_nuo_in=1&amp;periodas_iki_in=1&amp;rod_id_in=88639&amp;par1_in=&amp;par2_in=" xr:uid="{00000000-0004-0000-0300-000093000000}"/>
  </hyperlinks>
  <pageMargins left="0.7" right="0.7" top="0.75" bottom="0.75" header="0.3" footer="0.3"/>
  <pageSetup paperSize="9" orientation="portrait" r:id="rId14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apas1"/>
  <dimension ref="A1:AB91"/>
  <sheetViews>
    <sheetView topLeftCell="A74" workbookViewId="0">
      <selection activeCell="D83" sqref="D83:K89"/>
    </sheetView>
  </sheetViews>
  <sheetFormatPr defaultRowHeight="13.2" x14ac:dyDescent="0.25"/>
  <sheetData>
    <row r="1" spans="1:11" ht="12.75" customHeight="1" x14ac:dyDescent="0.25"/>
    <row r="2" spans="1:11" ht="13.2" customHeight="1" x14ac:dyDescent="0.25"/>
    <row r="3" spans="1:11" ht="12.75" customHeight="1" x14ac:dyDescent="0.25"/>
    <row r="4" spans="1:11" ht="13.2" customHeight="1" x14ac:dyDescent="0.25"/>
    <row r="5" spans="1:11" ht="13.2" customHeight="1" x14ac:dyDescent="0.25">
      <c r="A5" s="141" t="s">
        <v>454</v>
      </c>
    </row>
    <row r="6" spans="1:11" ht="12.75" customHeight="1" x14ac:dyDescent="0.25"/>
    <row r="7" spans="1:11" ht="12.75" customHeight="1" x14ac:dyDescent="0.25">
      <c r="A7" s="141" t="s">
        <v>491</v>
      </c>
    </row>
    <row r="8" spans="1:11" ht="13.2" customHeight="1" x14ac:dyDescent="0.25">
      <c r="A8" s="142"/>
    </row>
    <row r="9" spans="1:11" ht="13.2" customHeight="1" x14ac:dyDescent="0.25">
      <c r="A9" s="142"/>
    </row>
    <row r="10" spans="1:11" ht="13.2" customHeight="1" x14ac:dyDescent="0.25">
      <c r="A10" s="223" t="s">
        <v>21</v>
      </c>
      <c r="B10" s="225" t="s">
        <v>0</v>
      </c>
      <c r="C10" s="225" t="s">
        <v>345</v>
      </c>
      <c r="D10" s="221">
        <v>2023</v>
      </c>
      <c r="E10" s="222"/>
      <c r="F10" s="221">
        <v>2024</v>
      </c>
      <c r="G10" s="227"/>
      <c r="H10" s="227"/>
      <c r="I10" s="222"/>
      <c r="J10" s="221" t="s">
        <v>30</v>
      </c>
      <c r="K10" s="222"/>
    </row>
    <row r="11" spans="1:11" ht="13.2" customHeight="1" x14ac:dyDescent="0.25">
      <c r="A11" s="224"/>
      <c r="B11" s="226"/>
      <c r="C11" s="226"/>
      <c r="D11" s="129">
        <v>9</v>
      </c>
      <c r="E11" s="129" t="s">
        <v>346</v>
      </c>
      <c r="F11" s="129">
        <v>8</v>
      </c>
      <c r="G11" s="129" t="s">
        <v>346</v>
      </c>
      <c r="H11" s="129">
        <v>9</v>
      </c>
      <c r="I11" s="129" t="s">
        <v>346</v>
      </c>
      <c r="J11" s="129" t="s">
        <v>347</v>
      </c>
      <c r="K11" s="130" t="s">
        <v>348</v>
      </c>
    </row>
    <row r="12" spans="1:11" ht="61.2" x14ac:dyDescent="0.25">
      <c r="A12" s="106" t="s">
        <v>203</v>
      </c>
      <c r="B12" s="103" t="s">
        <v>382</v>
      </c>
      <c r="C12" s="103" t="s">
        <v>6</v>
      </c>
      <c r="D12" s="103">
        <v>1.54</v>
      </c>
      <c r="E12" s="103">
        <v>19</v>
      </c>
      <c r="F12" s="103">
        <v>1.49</v>
      </c>
      <c r="G12" s="103">
        <v>20</v>
      </c>
      <c r="H12" s="103">
        <v>1.53</v>
      </c>
      <c r="I12" s="103">
        <v>19</v>
      </c>
      <c r="J12" s="103">
        <v>2.68</v>
      </c>
      <c r="K12" s="107">
        <v>-0.65</v>
      </c>
    </row>
    <row r="13" spans="1:11" ht="61.2" x14ac:dyDescent="0.25">
      <c r="A13" s="106" t="s">
        <v>204</v>
      </c>
      <c r="B13" s="103" t="s">
        <v>383</v>
      </c>
      <c r="C13" s="103" t="s">
        <v>6</v>
      </c>
      <c r="D13" s="103">
        <v>1.41</v>
      </c>
      <c r="E13" s="103">
        <v>2</v>
      </c>
      <c r="F13" s="103">
        <v>1.45</v>
      </c>
      <c r="G13" s="103">
        <v>4</v>
      </c>
      <c r="H13" s="103">
        <v>1.38</v>
      </c>
      <c r="I13" s="103">
        <v>2</v>
      </c>
      <c r="J13" s="103">
        <v>-4.83</v>
      </c>
      <c r="K13" s="107">
        <v>-2.13</v>
      </c>
    </row>
    <row r="14" spans="1:11" ht="61.2" x14ac:dyDescent="0.25">
      <c r="A14" s="106" t="s">
        <v>205</v>
      </c>
      <c r="B14" s="103" t="s">
        <v>384</v>
      </c>
      <c r="C14" s="103" t="s">
        <v>6</v>
      </c>
      <c r="D14" s="103">
        <v>1.73</v>
      </c>
      <c r="E14" s="103">
        <v>19</v>
      </c>
      <c r="F14" s="103">
        <v>1.66</v>
      </c>
      <c r="G14" s="103">
        <v>17</v>
      </c>
      <c r="H14" s="103">
        <v>1.64</v>
      </c>
      <c r="I14" s="103">
        <v>13</v>
      </c>
      <c r="J14" s="103">
        <v>-1.2</v>
      </c>
      <c r="K14" s="107">
        <v>-5.2</v>
      </c>
    </row>
    <row r="15" spans="1:11" ht="61.2" x14ac:dyDescent="0.25">
      <c r="A15" s="106" t="s">
        <v>206</v>
      </c>
      <c r="B15" s="103" t="s">
        <v>385</v>
      </c>
      <c r="C15" s="103" t="s">
        <v>6</v>
      </c>
      <c r="D15" s="103" t="s">
        <v>170</v>
      </c>
      <c r="E15" s="103"/>
      <c r="F15" s="103" t="s">
        <v>170</v>
      </c>
      <c r="G15" s="103"/>
      <c r="H15" s="103" t="s">
        <v>170</v>
      </c>
      <c r="I15" s="103"/>
      <c r="J15" s="103" t="s">
        <v>170</v>
      </c>
      <c r="K15" s="107" t="s">
        <v>170</v>
      </c>
    </row>
    <row r="16" spans="1:11" ht="71.400000000000006" x14ac:dyDescent="0.25">
      <c r="A16" s="106" t="s">
        <v>207</v>
      </c>
      <c r="B16" s="103" t="s">
        <v>413</v>
      </c>
      <c r="C16" s="103" t="s">
        <v>6</v>
      </c>
      <c r="D16" s="103">
        <v>1.78</v>
      </c>
      <c r="E16" s="103">
        <v>10</v>
      </c>
      <c r="F16" s="103">
        <v>1.87</v>
      </c>
      <c r="G16" s="103">
        <v>7</v>
      </c>
      <c r="H16" s="103">
        <v>1.91</v>
      </c>
      <c r="I16" s="103">
        <v>8</v>
      </c>
      <c r="J16" s="103">
        <v>2.14</v>
      </c>
      <c r="K16" s="107">
        <v>7.3</v>
      </c>
    </row>
    <row r="17" spans="1:11" ht="71.400000000000006" x14ac:dyDescent="0.25">
      <c r="A17" s="106" t="s">
        <v>208</v>
      </c>
      <c r="B17" s="103" t="s">
        <v>414</v>
      </c>
      <c r="C17" s="103" t="s">
        <v>6</v>
      </c>
      <c r="D17" s="103">
        <v>1.43</v>
      </c>
      <c r="E17" s="103">
        <v>21</v>
      </c>
      <c r="F17" s="103">
        <v>1.5</v>
      </c>
      <c r="G17" s="103">
        <v>21</v>
      </c>
      <c r="H17" s="103">
        <v>1.48</v>
      </c>
      <c r="I17" s="103">
        <v>24</v>
      </c>
      <c r="J17" s="103">
        <v>-1.33</v>
      </c>
      <c r="K17" s="107">
        <v>3.5</v>
      </c>
    </row>
    <row r="18" spans="1:11" ht="40.799999999999997" x14ac:dyDescent="0.25">
      <c r="A18" s="106" t="s">
        <v>209</v>
      </c>
      <c r="B18" s="103" t="s">
        <v>279</v>
      </c>
      <c r="C18" s="103" t="s">
        <v>2</v>
      </c>
      <c r="D18" s="103">
        <v>1.67</v>
      </c>
      <c r="E18" s="103">
        <v>23</v>
      </c>
      <c r="F18" s="103">
        <v>1.65</v>
      </c>
      <c r="G18" s="103">
        <v>25</v>
      </c>
      <c r="H18" s="103">
        <v>1.63</v>
      </c>
      <c r="I18" s="103">
        <v>20</v>
      </c>
      <c r="J18" s="103">
        <v>-1.21</v>
      </c>
      <c r="K18" s="107">
        <v>-2.4</v>
      </c>
    </row>
    <row r="19" spans="1:11" ht="40.799999999999997" x14ac:dyDescent="0.25">
      <c r="A19" s="106" t="s">
        <v>210</v>
      </c>
      <c r="B19" s="103" t="s">
        <v>280</v>
      </c>
      <c r="C19" s="103" t="s">
        <v>2</v>
      </c>
      <c r="D19" s="103">
        <v>1.32</v>
      </c>
      <c r="E19" s="103">
        <v>7</v>
      </c>
      <c r="F19" s="103">
        <v>1.5</v>
      </c>
      <c r="G19" s="103">
        <v>8</v>
      </c>
      <c r="H19" s="103">
        <v>1.52</v>
      </c>
      <c r="I19" s="103">
        <v>9</v>
      </c>
      <c r="J19" s="103">
        <v>1.33</v>
      </c>
      <c r="K19" s="107">
        <v>15.15</v>
      </c>
    </row>
    <row r="20" spans="1:11" ht="51" x14ac:dyDescent="0.25">
      <c r="A20" s="106" t="s">
        <v>211</v>
      </c>
      <c r="B20" s="103" t="s">
        <v>415</v>
      </c>
      <c r="C20" s="103" t="s">
        <v>2</v>
      </c>
      <c r="D20" s="103">
        <v>6.06</v>
      </c>
      <c r="E20" s="103">
        <v>25</v>
      </c>
      <c r="F20" s="103">
        <v>6.41</v>
      </c>
      <c r="G20" s="103">
        <v>25</v>
      </c>
      <c r="H20" s="103">
        <v>6.41</v>
      </c>
      <c r="I20" s="103">
        <v>25</v>
      </c>
      <c r="J20" s="103">
        <v>0</v>
      </c>
      <c r="K20" s="107">
        <v>5.78</v>
      </c>
    </row>
    <row r="21" spans="1:11" ht="40.799999999999997" x14ac:dyDescent="0.25">
      <c r="A21" s="106" t="s">
        <v>212</v>
      </c>
      <c r="B21" s="103" t="s">
        <v>416</v>
      </c>
      <c r="C21" s="103" t="s">
        <v>2</v>
      </c>
      <c r="D21" s="103">
        <v>12.99</v>
      </c>
      <c r="E21" s="103">
        <v>15</v>
      </c>
      <c r="F21" s="103">
        <v>11.82</v>
      </c>
      <c r="G21" s="103">
        <v>18</v>
      </c>
      <c r="H21" s="103">
        <v>12.27</v>
      </c>
      <c r="I21" s="103">
        <v>17</v>
      </c>
      <c r="J21" s="103">
        <v>3.81</v>
      </c>
      <c r="K21" s="107">
        <v>-5.54</v>
      </c>
    </row>
    <row r="22" spans="1:11" ht="40.799999999999997" x14ac:dyDescent="0.25">
      <c r="A22" s="106" t="s">
        <v>213</v>
      </c>
      <c r="B22" s="103" t="s">
        <v>417</v>
      </c>
      <c r="C22" s="103" t="s">
        <v>2</v>
      </c>
      <c r="D22" s="103">
        <v>8.2200000000000006</v>
      </c>
      <c r="E22" s="103">
        <v>3</v>
      </c>
      <c r="F22" s="103">
        <v>8.32</v>
      </c>
      <c r="G22" s="103">
        <v>5</v>
      </c>
      <c r="H22" s="103">
        <v>8.58</v>
      </c>
      <c r="I22" s="103">
        <v>4</v>
      </c>
      <c r="J22" s="103">
        <v>3.13</v>
      </c>
      <c r="K22" s="107">
        <v>4.38</v>
      </c>
    </row>
    <row r="23" spans="1:11" ht="102" x14ac:dyDescent="0.25">
      <c r="A23" s="106" t="s">
        <v>214</v>
      </c>
      <c r="B23" s="103" t="s">
        <v>352</v>
      </c>
      <c r="C23" s="103" t="s">
        <v>2</v>
      </c>
      <c r="D23" s="103">
        <v>12.62</v>
      </c>
      <c r="E23" s="103">
        <v>26</v>
      </c>
      <c r="F23" s="103">
        <v>13.18</v>
      </c>
      <c r="G23" s="103">
        <v>26</v>
      </c>
      <c r="H23" s="103">
        <v>13.81</v>
      </c>
      <c r="I23" s="103">
        <v>26</v>
      </c>
      <c r="J23" s="103">
        <v>4.78</v>
      </c>
      <c r="K23" s="107">
        <v>9.43</v>
      </c>
    </row>
    <row r="24" spans="1:11" ht="102" x14ac:dyDescent="0.25">
      <c r="A24" s="106" t="s">
        <v>353</v>
      </c>
      <c r="B24" s="103" t="s">
        <v>374</v>
      </c>
      <c r="C24" s="103" t="s">
        <v>2</v>
      </c>
      <c r="D24" s="103">
        <v>11.43</v>
      </c>
      <c r="E24" s="103">
        <v>16</v>
      </c>
      <c r="F24" s="103">
        <v>11.65</v>
      </c>
      <c r="G24" s="103">
        <v>18</v>
      </c>
      <c r="H24" s="103">
        <v>11.36</v>
      </c>
      <c r="I24" s="103">
        <v>18</v>
      </c>
      <c r="J24" s="103">
        <v>-2.4900000000000002</v>
      </c>
      <c r="K24" s="107">
        <v>-0.61</v>
      </c>
    </row>
    <row r="25" spans="1:11" ht="102" x14ac:dyDescent="0.25">
      <c r="A25" s="106" t="s">
        <v>216</v>
      </c>
      <c r="B25" s="103" t="s">
        <v>354</v>
      </c>
      <c r="C25" s="103" t="s">
        <v>2</v>
      </c>
      <c r="D25" s="103">
        <v>6.39</v>
      </c>
      <c r="E25" s="103">
        <v>21</v>
      </c>
      <c r="F25" s="103">
        <v>6.7</v>
      </c>
      <c r="G25" s="103">
        <v>23</v>
      </c>
      <c r="H25" s="103">
        <v>6.92</v>
      </c>
      <c r="I25" s="103">
        <v>22</v>
      </c>
      <c r="J25" s="103">
        <v>3.28</v>
      </c>
      <c r="K25" s="107">
        <v>8.2899999999999991</v>
      </c>
    </row>
    <row r="26" spans="1:11" ht="91.8" x14ac:dyDescent="0.25">
      <c r="A26" s="106" t="s">
        <v>217</v>
      </c>
      <c r="B26" s="103" t="s">
        <v>355</v>
      </c>
      <c r="C26" s="103" t="s">
        <v>2</v>
      </c>
      <c r="D26" s="103">
        <v>5.63</v>
      </c>
      <c r="E26" s="103">
        <v>8</v>
      </c>
      <c r="F26" s="103">
        <v>5.58</v>
      </c>
      <c r="G26" s="103">
        <v>9</v>
      </c>
      <c r="H26" s="103">
        <v>5.53</v>
      </c>
      <c r="I26" s="103">
        <v>7</v>
      </c>
      <c r="J26" s="103">
        <v>-0.9</v>
      </c>
      <c r="K26" s="107">
        <v>-1.78</v>
      </c>
    </row>
    <row r="27" spans="1:11" ht="61.2" x14ac:dyDescent="0.25">
      <c r="A27" s="106" t="s">
        <v>218</v>
      </c>
      <c r="B27" s="103" t="s">
        <v>375</v>
      </c>
      <c r="C27" s="103" t="s">
        <v>2</v>
      </c>
      <c r="D27" s="103">
        <v>12</v>
      </c>
      <c r="E27" s="103">
        <v>18</v>
      </c>
      <c r="F27" s="103">
        <v>11.78</v>
      </c>
      <c r="G27" s="103">
        <v>20</v>
      </c>
      <c r="H27" s="103">
        <v>11.91</v>
      </c>
      <c r="I27" s="103">
        <v>16</v>
      </c>
      <c r="J27" s="103">
        <v>1.1000000000000001</v>
      </c>
      <c r="K27" s="107">
        <v>-0.75</v>
      </c>
    </row>
    <row r="28" spans="1:11" ht="61.2" x14ac:dyDescent="0.25">
      <c r="A28" s="106" t="s">
        <v>219</v>
      </c>
      <c r="B28" s="103" t="s">
        <v>376</v>
      </c>
      <c r="C28" s="103" t="s">
        <v>2</v>
      </c>
      <c r="D28" s="103">
        <v>21.43</v>
      </c>
      <c r="E28" s="103">
        <v>14</v>
      </c>
      <c r="F28" s="103">
        <v>22.12</v>
      </c>
      <c r="G28" s="103">
        <v>12</v>
      </c>
      <c r="H28" s="103">
        <v>22.26</v>
      </c>
      <c r="I28" s="103">
        <v>14</v>
      </c>
      <c r="J28" s="103">
        <v>0.63</v>
      </c>
      <c r="K28" s="107">
        <v>3.87</v>
      </c>
    </row>
    <row r="29" spans="1:11" s="124" customFormat="1" ht="71.400000000000006" x14ac:dyDescent="0.25">
      <c r="A29" s="106" t="s">
        <v>220</v>
      </c>
      <c r="B29" s="103" t="s">
        <v>377</v>
      </c>
      <c r="C29" s="103" t="s">
        <v>2</v>
      </c>
      <c r="D29" s="103">
        <v>12.39</v>
      </c>
      <c r="E29" s="103">
        <v>26</v>
      </c>
      <c r="F29" s="103">
        <v>12.25</v>
      </c>
      <c r="G29" s="103">
        <v>25</v>
      </c>
      <c r="H29" s="103">
        <v>12.23</v>
      </c>
      <c r="I29" s="103">
        <v>25</v>
      </c>
      <c r="J29" s="103">
        <v>-0.16</v>
      </c>
      <c r="K29" s="107">
        <v>-1.29</v>
      </c>
    </row>
    <row r="30" spans="1:11" ht="61.2" x14ac:dyDescent="0.25">
      <c r="A30" s="106" t="s">
        <v>173</v>
      </c>
      <c r="B30" s="103" t="s">
        <v>378</v>
      </c>
      <c r="C30" s="103" t="s">
        <v>2</v>
      </c>
      <c r="D30" s="103">
        <v>5.15</v>
      </c>
      <c r="E30" s="103">
        <v>1</v>
      </c>
      <c r="F30" s="103" t="s">
        <v>170</v>
      </c>
      <c r="G30" s="103"/>
      <c r="H30" s="103" t="s">
        <v>170</v>
      </c>
      <c r="I30" s="103"/>
      <c r="J30" s="103" t="s">
        <v>170</v>
      </c>
      <c r="K30" s="107" t="s">
        <v>170</v>
      </c>
    </row>
    <row r="31" spans="1:11" ht="61.2" x14ac:dyDescent="0.25">
      <c r="A31" s="106" t="s">
        <v>221</v>
      </c>
      <c r="B31" s="103" t="s">
        <v>378</v>
      </c>
      <c r="C31" s="103" t="s">
        <v>2</v>
      </c>
      <c r="D31" s="103">
        <v>5.58</v>
      </c>
      <c r="E31" s="103">
        <v>3</v>
      </c>
      <c r="F31" s="103">
        <v>5.49</v>
      </c>
      <c r="G31" s="103">
        <v>2</v>
      </c>
      <c r="H31" s="103">
        <v>5.92</v>
      </c>
      <c r="I31" s="103">
        <v>3</v>
      </c>
      <c r="J31" s="103">
        <v>7.83</v>
      </c>
      <c r="K31" s="107">
        <v>6.09</v>
      </c>
    </row>
    <row r="32" spans="1:11" ht="61.2" x14ac:dyDescent="0.25">
      <c r="A32" s="106" t="s">
        <v>222</v>
      </c>
      <c r="B32" s="103" t="s">
        <v>418</v>
      </c>
      <c r="C32" s="103" t="s">
        <v>2</v>
      </c>
      <c r="D32" s="103">
        <v>5.74</v>
      </c>
      <c r="E32" s="103">
        <v>5</v>
      </c>
      <c r="F32" s="103">
        <v>5.64</v>
      </c>
      <c r="G32" s="103">
        <v>5</v>
      </c>
      <c r="H32" s="103">
        <v>5.72</v>
      </c>
      <c r="I32" s="103">
        <v>3</v>
      </c>
      <c r="J32" s="103">
        <v>1.42</v>
      </c>
      <c r="K32" s="107">
        <v>-0.35</v>
      </c>
    </row>
    <row r="33" spans="1:11" ht="61.2" x14ac:dyDescent="0.25">
      <c r="A33" s="106" t="s">
        <v>419</v>
      </c>
      <c r="B33" s="103" t="s">
        <v>418</v>
      </c>
      <c r="C33" s="103" t="s">
        <v>2</v>
      </c>
      <c r="D33" s="103">
        <v>5.1100000000000003</v>
      </c>
      <c r="E33" s="103">
        <v>12</v>
      </c>
      <c r="F33" s="103">
        <v>5.22</v>
      </c>
      <c r="G33" s="103">
        <v>13</v>
      </c>
      <c r="H33" s="103">
        <v>5.1100000000000003</v>
      </c>
      <c r="I33" s="103">
        <v>9</v>
      </c>
      <c r="J33" s="103">
        <v>-2.11</v>
      </c>
      <c r="K33" s="107">
        <v>0</v>
      </c>
    </row>
    <row r="34" spans="1:11" ht="40.799999999999997" x14ac:dyDescent="0.25">
      <c r="A34" s="106" t="s">
        <v>223</v>
      </c>
      <c r="B34" s="103" t="s">
        <v>420</v>
      </c>
      <c r="C34" s="103" t="s">
        <v>2</v>
      </c>
      <c r="D34" s="103">
        <v>3.29</v>
      </c>
      <c r="E34" s="103">
        <v>15</v>
      </c>
      <c r="F34" s="103">
        <v>3.4</v>
      </c>
      <c r="G34" s="103">
        <v>12</v>
      </c>
      <c r="H34" s="103">
        <v>3.44</v>
      </c>
      <c r="I34" s="103">
        <v>9</v>
      </c>
      <c r="J34" s="103">
        <v>1.18</v>
      </c>
      <c r="K34" s="107">
        <v>4.5599999999999996</v>
      </c>
    </row>
    <row r="35" spans="1:11" ht="39.6" x14ac:dyDescent="0.25">
      <c r="A35" s="106" t="s">
        <v>224</v>
      </c>
      <c r="B35" s="103" t="s">
        <v>421</v>
      </c>
      <c r="C35" s="103" t="s">
        <v>2</v>
      </c>
      <c r="D35" s="103">
        <v>3.88</v>
      </c>
      <c r="E35" s="103">
        <v>3</v>
      </c>
      <c r="F35" s="103">
        <v>3.96</v>
      </c>
      <c r="G35" s="103">
        <v>4</v>
      </c>
      <c r="H35" s="103">
        <v>4.0199999999999996</v>
      </c>
      <c r="I35" s="103">
        <v>6</v>
      </c>
      <c r="J35" s="103">
        <v>1.52</v>
      </c>
      <c r="K35" s="107">
        <v>3.61</v>
      </c>
    </row>
    <row r="36" spans="1:11" ht="81.599999999999994" x14ac:dyDescent="0.25">
      <c r="A36" s="106" t="s">
        <v>225</v>
      </c>
      <c r="B36" s="103" t="s">
        <v>422</v>
      </c>
      <c r="C36" s="103" t="s">
        <v>102</v>
      </c>
      <c r="D36" s="103">
        <v>2.08</v>
      </c>
      <c r="E36" s="103">
        <v>6</v>
      </c>
      <c r="F36" s="103">
        <v>1.93</v>
      </c>
      <c r="G36" s="103">
        <v>6</v>
      </c>
      <c r="H36" s="103">
        <v>1.83</v>
      </c>
      <c r="I36" s="103">
        <v>5</v>
      </c>
      <c r="J36" s="103">
        <v>-5.18</v>
      </c>
      <c r="K36" s="107">
        <v>-12.02</v>
      </c>
    </row>
    <row r="37" spans="1:11" ht="81.599999999999994" x14ac:dyDescent="0.25">
      <c r="A37" s="106" t="s">
        <v>226</v>
      </c>
      <c r="B37" s="103" t="s">
        <v>423</v>
      </c>
      <c r="C37" s="103" t="s">
        <v>8</v>
      </c>
      <c r="D37" s="103">
        <v>2</v>
      </c>
      <c r="E37" s="103">
        <v>22</v>
      </c>
      <c r="F37" s="103">
        <v>1.78</v>
      </c>
      <c r="G37" s="103">
        <v>22</v>
      </c>
      <c r="H37" s="103">
        <v>1.8</v>
      </c>
      <c r="I37" s="103">
        <v>20</v>
      </c>
      <c r="J37" s="103">
        <v>1.1200000000000001</v>
      </c>
      <c r="K37" s="107">
        <v>-10</v>
      </c>
    </row>
    <row r="38" spans="1:11" ht="61.2" x14ac:dyDescent="0.25">
      <c r="A38" s="106" t="s">
        <v>356</v>
      </c>
      <c r="B38" s="103" t="s">
        <v>379</v>
      </c>
      <c r="C38" s="103" t="s">
        <v>2</v>
      </c>
      <c r="D38" s="103">
        <v>4.5199999999999996</v>
      </c>
      <c r="E38" s="103">
        <v>18</v>
      </c>
      <c r="F38" s="103">
        <v>4.8099999999999996</v>
      </c>
      <c r="G38" s="103">
        <v>16</v>
      </c>
      <c r="H38" s="103">
        <v>4.6900000000000004</v>
      </c>
      <c r="I38" s="103">
        <v>18</v>
      </c>
      <c r="J38" s="103">
        <v>-2.4900000000000002</v>
      </c>
      <c r="K38" s="107">
        <v>3.76</v>
      </c>
    </row>
    <row r="39" spans="1:11" ht="40.799999999999997" x14ac:dyDescent="0.25">
      <c r="A39" s="106" t="s">
        <v>228</v>
      </c>
      <c r="B39" s="103" t="s">
        <v>424</v>
      </c>
      <c r="C39" s="103" t="s">
        <v>299</v>
      </c>
      <c r="D39" s="103">
        <v>5.74</v>
      </c>
      <c r="E39" s="103">
        <v>2</v>
      </c>
      <c r="F39" s="103" t="s">
        <v>170</v>
      </c>
      <c r="G39" s="103"/>
      <c r="H39" s="103" t="s">
        <v>170</v>
      </c>
      <c r="I39" s="103"/>
      <c r="J39" s="103" t="s">
        <v>170</v>
      </c>
      <c r="K39" s="107" t="s">
        <v>170</v>
      </c>
    </row>
    <row r="40" spans="1:11" ht="39.6" x14ac:dyDescent="0.25">
      <c r="A40" s="106" t="s">
        <v>357</v>
      </c>
      <c r="B40" s="103" t="s">
        <v>425</v>
      </c>
      <c r="C40" s="103" t="s">
        <v>2</v>
      </c>
      <c r="D40" s="103">
        <v>5.88</v>
      </c>
      <c r="E40" s="103">
        <v>20</v>
      </c>
      <c r="F40" s="103">
        <v>6.01</v>
      </c>
      <c r="G40" s="103">
        <v>21</v>
      </c>
      <c r="H40" s="103">
        <v>6.45</v>
      </c>
      <c r="I40" s="103">
        <v>19</v>
      </c>
      <c r="J40" s="103">
        <v>7.32</v>
      </c>
      <c r="K40" s="107">
        <v>9.69</v>
      </c>
    </row>
    <row r="41" spans="1:11" ht="30.6" x14ac:dyDescent="0.25">
      <c r="A41" s="106" t="s">
        <v>358</v>
      </c>
      <c r="B41" s="103" t="s">
        <v>426</v>
      </c>
      <c r="C41" s="103" t="s">
        <v>299</v>
      </c>
      <c r="D41" s="103">
        <v>11.11</v>
      </c>
      <c r="E41" s="103">
        <v>3</v>
      </c>
      <c r="F41" s="103">
        <v>8.17</v>
      </c>
      <c r="G41" s="103">
        <v>6</v>
      </c>
      <c r="H41" s="103">
        <v>7.63</v>
      </c>
      <c r="I41" s="103">
        <v>7</v>
      </c>
      <c r="J41" s="103">
        <v>-6.61</v>
      </c>
      <c r="K41" s="107">
        <v>-31.32</v>
      </c>
    </row>
    <row r="42" spans="1:11" ht="51" x14ac:dyDescent="0.25">
      <c r="A42" s="106" t="s">
        <v>231</v>
      </c>
      <c r="B42" s="103" t="s">
        <v>448</v>
      </c>
      <c r="C42" s="103" t="s">
        <v>2</v>
      </c>
      <c r="D42" s="103">
        <v>1.61</v>
      </c>
      <c r="E42" s="103">
        <v>16</v>
      </c>
      <c r="F42" s="103">
        <v>1.44</v>
      </c>
      <c r="G42" s="103">
        <v>19</v>
      </c>
      <c r="H42" s="103">
        <v>1.51</v>
      </c>
      <c r="I42" s="103">
        <v>15</v>
      </c>
      <c r="J42" s="103">
        <v>4.8600000000000003</v>
      </c>
      <c r="K42" s="107">
        <v>-6.21</v>
      </c>
    </row>
    <row r="43" spans="1:11" ht="51" x14ac:dyDescent="0.25">
      <c r="A43" s="106" t="s">
        <v>232</v>
      </c>
      <c r="B43" s="103" t="s">
        <v>449</v>
      </c>
      <c r="C43" s="103" t="s">
        <v>2</v>
      </c>
      <c r="D43" s="103">
        <v>1.44</v>
      </c>
      <c r="E43" s="103">
        <v>24</v>
      </c>
      <c r="F43" s="103">
        <v>1.26</v>
      </c>
      <c r="G43" s="103">
        <v>23</v>
      </c>
      <c r="H43" s="103">
        <v>1.29</v>
      </c>
      <c r="I43" s="103">
        <v>23</v>
      </c>
      <c r="J43" s="103">
        <v>2.38</v>
      </c>
      <c r="K43" s="107">
        <v>-10.42</v>
      </c>
    </row>
    <row r="44" spans="1:11" ht="61.2" x14ac:dyDescent="0.25">
      <c r="A44" s="106" t="s">
        <v>233</v>
      </c>
      <c r="B44" s="103" t="s">
        <v>450</v>
      </c>
      <c r="C44" s="103" t="s">
        <v>2</v>
      </c>
      <c r="D44" s="103">
        <v>1.36</v>
      </c>
      <c r="E44" s="103">
        <v>12</v>
      </c>
      <c r="F44" s="103">
        <v>1.3</v>
      </c>
      <c r="G44" s="103">
        <v>18</v>
      </c>
      <c r="H44" s="103">
        <v>1.26</v>
      </c>
      <c r="I44" s="103">
        <v>19</v>
      </c>
      <c r="J44" s="103">
        <v>-3.08</v>
      </c>
      <c r="K44" s="107">
        <v>-7.35</v>
      </c>
    </row>
    <row r="45" spans="1:11" ht="61.2" x14ac:dyDescent="0.25">
      <c r="A45" s="106" t="s">
        <v>234</v>
      </c>
      <c r="B45" s="103" t="s">
        <v>451</v>
      </c>
      <c r="C45" s="103" t="s">
        <v>2</v>
      </c>
      <c r="D45" s="103">
        <v>1.05</v>
      </c>
      <c r="E45" s="103">
        <v>23</v>
      </c>
      <c r="F45" s="103">
        <v>0.99</v>
      </c>
      <c r="G45" s="103">
        <v>26</v>
      </c>
      <c r="H45" s="103">
        <v>1</v>
      </c>
      <c r="I45" s="103">
        <v>25</v>
      </c>
      <c r="J45" s="103">
        <v>1.01</v>
      </c>
      <c r="K45" s="107">
        <v>-4.76</v>
      </c>
    </row>
    <row r="46" spans="1:11" ht="91.8" x14ac:dyDescent="0.25">
      <c r="A46" s="106" t="s">
        <v>369</v>
      </c>
      <c r="B46" s="103" t="s">
        <v>306</v>
      </c>
      <c r="C46" s="103" t="s">
        <v>2</v>
      </c>
      <c r="D46" s="103">
        <v>2.31</v>
      </c>
      <c r="E46" s="103">
        <v>26</v>
      </c>
      <c r="F46" s="103">
        <v>2.42</v>
      </c>
      <c r="G46" s="103">
        <v>25</v>
      </c>
      <c r="H46" s="103">
        <v>2.38</v>
      </c>
      <c r="I46" s="103">
        <v>24</v>
      </c>
      <c r="J46" s="103">
        <v>-1.65</v>
      </c>
      <c r="K46" s="107">
        <v>3.03</v>
      </c>
    </row>
    <row r="47" spans="1:11" ht="91.8" x14ac:dyDescent="0.25">
      <c r="A47" s="106" t="s">
        <v>370</v>
      </c>
      <c r="B47" s="103" t="s">
        <v>306</v>
      </c>
      <c r="C47" s="103" t="s">
        <v>2</v>
      </c>
      <c r="D47" s="103">
        <v>2.36</v>
      </c>
      <c r="E47" s="103">
        <v>26</v>
      </c>
      <c r="F47" s="103">
        <v>2.38</v>
      </c>
      <c r="G47" s="103">
        <v>26</v>
      </c>
      <c r="H47" s="103">
        <v>2.31</v>
      </c>
      <c r="I47" s="103">
        <v>26</v>
      </c>
      <c r="J47" s="103">
        <v>-2.94</v>
      </c>
      <c r="K47" s="107">
        <v>-2.12</v>
      </c>
    </row>
    <row r="48" spans="1:11" ht="91.8" x14ac:dyDescent="0.25">
      <c r="A48" s="106" t="s">
        <v>237</v>
      </c>
      <c r="B48" s="103" t="s">
        <v>306</v>
      </c>
      <c r="C48" s="103" t="s">
        <v>2</v>
      </c>
      <c r="D48" s="103">
        <v>2.4500000000000002</v>
      </c>
      <c r="E48" s="103">
        <v>26</v>
      </c>
      <c r="F48" s="103">
        <v>2.52</v>
      </c>
      <c r="G48" s="103">
        <v>26</v>
      </c>
      <c r="H48" s="103">
        <v>2.48</v>
      </c>
      <c r="I48" s="103">
        <v>26</v>
      </c>
      <c r="J48" s="103">
        <v>-1.59</v>
      </c>
      <c r="K48" s="107">
        <v>1.22</v>
      </c>
    </row>
    <row r="49" spans="1:11" ht="71.400000000000006" x14ac:dyDescent="0.25">
      <c r="A49" s="106" t="s">
        <v>359</v>
      </c>
      <c r="B49" s="103" t="s">
        <v>360</v>
      </c>
      <c r="C49" s="103" t="s">
        <v>2</v>
      </c>
      <c r="D49" s="103">
        <v>2.13</v>
      </c>
      <c r="E49" s="103">
        <v>23</v>
      </c>
      <c r="F49" s="103">
        <v>2.02</v>
      </c>
      <c r="G49" s="103">
        <v>22</v>
      </c>
      <c r="H49" s="103">
        <v>2.17</v>
      </c>
      <c r="I49" s="103">
        <v>20</v>
      </c>
      <c r="J49" s="103">
        <v>7.43</v>
      </c>
      <c r="K49" s="107">
        <v>1.88</v>
      </c>
    </row>
    <row r="50" spans="1:11" ht="51" x14ac:dyDescent="0.25">
      <c r="A50" s="106" t="s">
        <v>239</v>
      </c>
      <c r="B50" s="103" t="s">
        <v>361</v>
      </c>
      <c r="C50" s="103" t="s">
        <v>2</v>
      </c>
      <c r="D50" s="103">
        <v>3.53</v>
      </c>
      <c r="E50" s="103">
        <v>24</v>
      </c>
      <c r="F50" s="103">
        <v>2.6</v>
      </c>
      <c r="G50" s="103">
        <v>25</v>
      </c>
      <c r="H50" s="103">
        <v>2.48</v>
      </c>
      <c r="I50" s="103">
        <v>24</v>
      </c>
      <c r="J50" s="103">
        <v>-4.62</v>
      </c>
      <c r="K50" s="107">
        <v>-29.75</v>
      </c>
    </row>
    <row r="51" spans="1:11" ht="40.799999999999997" x14ac:dyDescent="0.25">
      <c r="A51" s="106" t="s">
        <v>240</v>
      </c>
      <c r="B51" s="103" t="s">
        <v>362</v>
      </c>
      <c r="C51" s="103" t="s">
        <v>2</v>
      </c>
      <c r="D51" s="103">
        <v>1.35</v>
      </c>
      <c r="E51" s="103">
        <v>23</v>
      </c>
      <c r="F51" s="103">
        <v>1.31</v>
      </c>
      <c r="G51" s="103">
        <v>25</v>
      </c>
      <c r="H51" s="103">
        <v>1.28</v>
      </c>
      <c r="I51" s="103">
        <v>26</v>
      </c>
      <c r="J51" s="103">
        <v>-2.29</v>
      </c>
      <c r="K51" s="107">
        <v>-5.19</v>
      </c>
    </row>
    <row r="52" spans="1:11" ht="71.400000000000006" x14ac:dyDescent="0.25">
      <c r="A52" s="106" t="s">
        <v>241</v>
      </c>
      <c r="B52" s="103" t="s">
        <v>363</v>
      </c>
      <c r="C52" s="103" t="s">
        <v>2</v>
      </c>
      <c r="D52" s="103">
        <v>2.08</v>
      </c>
      <c r="E52" s="103">
        <v>25</v>
      </c>
      <c r="F52" s="103">
        <v>1.91</v>
      </c>
      <c r="G52" s="103">
        <v>25</v>
      </c>
      <c r="H52" s="103">
        <v>1.89</v>
      </c>
      <c r="I52" s="103">
        <v>25</v>
      </c>
      <c r="J52" s="103">
        <v>-1.05</v>
      </c>
      <c r="K52" s="107">
        <v>-9.1300000000000008</v>
      </c>
    </row>
    <row r="53" spans="1:11" ht="40.799999999999997" x14ac:dyDescent="0.25">
      <c r="A53" s="106" t="s">
        <v>242</v>
      </c>
      <c r="B53" s="103" t="s">
        <v>362</v>
      </c>
      <c r="C53" s="103" t="s">
        <v>2</v>
      </c>
      <c r="D53" s="103">
        <v>1.39</v>
      </c>
      <c r="E53" s="103">
        <v>26</v>
      </c>
      <c r="F53" s="103">
        <v>1.2</v>
      </c>
      <c r="G53" s="103">
        <v>26</v>
      </c>
      <c r="H53" s="103">
        <v>1.19</v>
      </c>
      <c r="I53" s="103">
        <v>26</v>
      </c>
      <c r="J53" s="103">
        <v>-0.83</v>
      </c>
      <c r="K53" s="107">
        <v>-14.39</v>
      </c>
    </row>
    <row r="54" spans="1:11" ht="81.599999999999994" x14ac:dyDescent="0.25">
      <c r="A54" s="106" t="s">
        <v>243</v>
      </c>
      <c r="B54" s="103" t="s">
        <v>427</v>
      </c>
      <c r="C54" s="103" t="s">
        <v>2</v>
      </c>
      <c r="D54" s="103" t="s">
        <v>170</v>
      </c>
      <c r="E54" s="103"/>
      <c r="F54" s="103" t="s">
        <v>170</v>
      </c>
      <c r="G54" s="103"/>
      <c r="H54" s="103" t="s">
        <v>170</v>
      </c>
      <c r="I54" s="103"/>
      <c r="J54" s="103" t="s">
        <v>170</v>
      </c>
      <c r="K54" s="107" t="s">
        <v>170</v>
      </c>
    </row>
    <row r="55" spans="1:11" ht="81.599999999999994" x14ac:dyDescent="0.25">
      <c r="A55" s="106" t="s">
        <v>244</v>
      </c>
      <c r="B55" s="103" t="s">
        <v>428</v>
      </c>
      <c r="C55" s="103" t="s">
        <v>2</v>
      </c>
      <c r="D55" s="103">
        <v>0.87</v>
      </c>
      <c r="E55" s="103">
        <v>17</v>
      </c>
      <c r="F55" s="103">
        <v>0.94</v>
      </c>
      <c r="G55" s="103">
        <v>13</v>
      </c>
      <c r="H55" s="103">
        <v>0.89</v>
      </c>
      <c r="I55" s="103">
        <v>14</v>
      </c>
      <c r="J55" s="103">
        <v>-5.32</v>
      </c>
      <c r="K55" s="107">
        <v>2.2999999999999998</v>
      </c>
    </row>
    <row r="56" spans="1:11" ht="81.599999999999994" x14ac:dyDescent="0.25">
      <c r="A56" s="106" t="s">
        <v>245</v>
      </c>
      <c r="B56" s="103" t="s">
        <v>429</v>
      </c>
      <c r="C56" s="103" t="s">
        <v>2</v>
      </c>
      <c r="D56" s="103" t="s">
        <v>170</v>
      </c>
      <c r="E56" s="103"/>
      <c r="F56" s="103" t="s">
        <v>170</v>
      </c>
      <c r="G56" s="103"/>
      <c r="H56" s="103" t="s">
        <v>170</v>
      </c>
      <c r="I56" s="103"/>
      <c r="J56" s="103" t="s">
        <v>170</v>
      </c>
      <c r="K56" s="107" t="s">
        <v>170</v>
      </c>
    </row>
    <row r="57" spans="1:11" ht="81.599999999999994" x14ac:dyDescent="0.25">
      <c r="A57" s="106" t="s">
        <v>246</v>
      </c>
      <c r="B57" s="103" t="s">
        <v>430</v>
      </c>
      <c r="C57" s="103" t="s">
        <v>2</v>
      </c>
      <c r="D57" s="103">
        <v>0.83</v>
      </c>
      <c r="E57" s="103">
        <v>5</v>
      </c>
      <c r="F57" s="103">
        <v>0.8</v>
      </c>
      <c r="G57" s="103">
        <v>8</v>
      </c>
      <c r="H57" s="103">
        <v>0.7</v>
      </c>
      <c r="I57" s="103">
        <v>8</v>
      </c>
      <c r="J57" s="103">
        <v>-12.5</v>
      </c>
      <c r="K57" s="107">
        <v>-15.66</v>
      </c>
    </row>
    <row r="58" spans="1:11" ht="39.6" x14ac:dyDescent="0.25">
      <c r="A58" s="106" t="s">
        <v>174</v>
      </c>
      <c r="B58" s="103" t="s">
        <v>431</v>
      </c>
      <c r="C58" s="103" t="s">
        <v>2</v>
      </c>
      <c r="D58" s="103" t="s">
        <v>170</v>
      </c>
      <c r="E58" s="103"/>
      <c r="F58" s="103">
        <v>0.99</v>
      </c>
      <c r="G58" s="103">
        <v>1</v>
      </c>
      <c r="H58" s="103" t="s">
        <v>170</v>
      </c>
      <c r="I58" s="103"/>
      <c r="J58" s="103" t="s">
        <v>170</v>
      </c>
      <c r="K58" s="107" t="s">
        <v>170</v>
      </c>
    </row>
    <row r="59" spans="1:11" ht="71.400000000000006" x14ac:dyDescent="0.25">
      <c r="A59" s="106" t="s">
        <v>247</v>
      </c>
      <c r="B59" s="103" t="s">
        <v>432</v>
      </c>
      <c r="C59" s="103" t="s">
        <v>2</v>
      </c>
      <c r="D59" s="103" t="s">
        <v>170</v>
      </c>
      <c r="E59" s="103"/>
      <c r="F59" s="103" t="s">
        <v>170</v>
      </c>
      <c r="G59" s="103"/>
      <c r="H59" s="103" t="s">
        <v>170</v>
      </c>
      <c r="I59" s="103"/>
      <c r="J59" s="103" t="s">
        <v>170</v>
      </c>
      <c r="K59" s="107" t="s">
        <v>170</v>
      </c>
    </row>
    <row r="60" spans="1:11" s="124" customFormat="1" ht="71.400000000000006" x14ac:dyDescent="0.25">
      <c r="A60" s="106" t="s">
        <v>248</v>
      </c>
      <c r="B60" s="103" t="s">
        <v>433</v>
      </c>
      <c r="C60" s="103" t="s">
        <v>2</v>
      </c>
      <c r="D60" s="103">
        <v>0.78</v>
      </c>
      <c r="E60" s="103">
        <v>3</v>
      </c>
      <c r="F60" s="103">
        <v>1.25</v>
      </c>
      <c r="G60" s="103">
        <v>5</v>
      </c>
      <c r="H60" s="103">
        <v>1.38</v>
      </c>
      <c r="I60" s="103">
        <v>4</v>
      </c>
      <c r="J60" s="103">
        <v>10.4</v>
      </c>
      <c r="K60" s="107">
        <v>76.92</v>
      </c>
    </row>
    <row r="61" spans="1:11" ht="71.400000000000006" x14ac:dyDescent="0.25">
      <c r="A61" s="106" t="s">
        <v>249</v>
      </c>
      <c r="B61" s="103" t="s">
        <v>434</v>
      </c>
      <c r="C61" s="103" t="s">
        <v>2</v>
      </c>
      <c r="D61" s="103" t="s">
        <v>170</v>
      </c>
      <c r="E61" s="103"/>
      <c r="F61" s="103">
        <v>1.01</v>
      </c>
      <c r="G61" s="103">
        <v>3</v>
      </c>
      <c r="H61" s="103">
        <v>0.73</v>
      </c>
      <c r="I61" s="103">
        <v>2</v>
      </c>
      <c r="J61" s="103">
        <v>-27.72</v>
      </c>
      <c r="K61" s="107" t="s">
        <v>170</v>
      </c>
    </row>
    <row r="62" spans="1:11" ht="71.400000000000006" x14ac:dyDescent="0.25">
      <c r="A62" s="106" t="s">
        <v>250</v>
      </c>
      <c r="B62" s="103" t="s">
        <v>435</v>
      </c>
      <c r="C62" s="103" t="s">
        <v>2</v>
      </c>
      <c r="D62" s="103">
        <v>0.88</v>
      </c>
      <c r="E62" s="103">
        <v>16</v>
      </c>
      <c r="F62" s="103">
        <v>1.1299999999999999</v>
      </c>
      <c r="G62" s="103">
        <v>5</v>
      </c>
      <c r="H62" s="103">
        <v>1.05</v>
      </c>
      <c r="I62" s="103">
        <v>8</v>
      </c>
      <c r="J62" s="103">
        <v>-7.08</v>
      </c>
      <c r="K62" s="107">
        <v>19.32</v>
      </c>
    </row>
    <row r="63" spans="1:11" s="133" customFormat="1" ht="30.6" x14ac:dyDescent="0.25">
      <c r="A63" s="106" t="s">
        <v>455</v>
      </c>
      <c r="B63" s="103" t="s">
        <v>456</v>
      </c>
      <c r="C63" s="103" t="s">
        <v>2</v>
      </c>
      <c r="D63" s="103" t="s">
        <v>170</v>
      </c>
      <c r="E63" s="103"/>
      <c r="F63" s="103" t="s">
        <v>170</v>
      </c>
      <c r="G63" s="103"/>
      <c r="H63" s="103" t="s">
        <v>170</v>
      </c>
      <c r="I63" s="103"/>
      <c r="J63" s="103" t="s">
        <v>170</v>
      </c>
      <c r="K63" s="107" t="s">
        <v>170</v>
      </c>
    </row>
    <row r="64" spans="1:11" ht="52.8" x14ac:dyDescent="0.25">
      <c r="A64" s="106" t="s">
        <v>251</v>
      </c>
      <c r="B64" s="103" t="s">
        <v>436</v>
      </c>
      <c r="C64" s="103" t="s">
        <v>2</v>
      </c>
      <c r="D64" s="103" t="s">
        <v>170</v>
      </c>
      <c r="E64" s="103"/>
      <c r="F64" s="103" t="s">
        <v>170</v>
      </c>
      <c r="G64" s="103"/>
      <c r="H64" s="103" t="s">
        <v>170</v>
      </c>
      <c r="I64" s="103"/>
      <c r="J64" s="103" t="s">
        <v>170</v>
      </c>
      <c r="K64" s="107" t="s">
        <v>170</v>
      </c>
    </row>
    <row r="65" spans="1:28" ht="52.8" x14ac:dyDescent="0.25">
      <c r="A65" s="106" t="s">
        <v>252</v>
      </c>
      <c r="B65" s="103" t="s">
        <v>437</v>
      </c>
      <c r="C65" s="103" t="s">
        <v>2</v>
      </c>
      <c r="D65" s="103">
        <v>1.1299999999999999</v>
      </c>
      <c r="E65" s="103">
        <v>6</v>
      </c>
      <c r="F65" s="103">
        <v>1.17</v>
      </c>
      <c r="G65" s="103">
        <v>4</v>
      </c>
      <c r="H65" s="103">
        <v>0.83</v>
      </c>
      <c r="I65" s="103">
        <v>6</v>
      </c>
      <c r="J65" s="103">
        <v>-29.06</v>
      </c>
      <c r="K65" s="107">
        <v>-26.55</v>
      </c>
    </row>
    <row r="66" spans="1:28" ht="52.8" x14ac:dyDescent="0.25">
      <c r="A66" s="106" t="s">
        <v>371</v>
      </c>
      <c r="B66" s="103" t="s">
        <v>438</v>
      </c>
      <c r="C66" s="103" t="s">
        <v>2</v>
      </c>
      <c r="D66" s="103" t="s">
        <v>170</v>
      </c>
      <c r="E66" s="103"/>
      <c r="F66" s="103" t="s">
        <v>170</v>
      </c>
      <c r="G66" s="103"/>
      <c r="H66" s="103" t="s">
        <v>170</v>
      </c>
      <c r="I66" s="103"/>
      <c r="J66" s="103" t="s">
        <v>170</v>
      </c>
      <c r="K66" s="107" t="s">
        <v>170</v>
      </c>
    </row>
    <row r="67" spans="1:28" ht="52.8" x14ac:dyDescent="0.25">
      <c r="A67" s="106" t="s">
        <v>254</v>
      </c>
      <c r="B67" s="103" t="s">
        <v>439</v>
      </c>
      <c r="C67" s="103" t="s">
        <v>2</v>
      </c>
      <c r="D67" s="103">
        <v>1.07</v>
      </c>
      <c r="E67" s="103">
        <v>14</v>
      </c>
      <c r="F67" s="103">
        <v>1.02</v>
      </c>
      <c r="G67" s="103">
        <v>17</v>
      </c>
      <c r="H67" s="103">
        <v>0.84</v>
      </c>
      <c r="I67" s="103">
        <v>12</v>
      </c>
      <c r="J67" s="103">
        <v>-17.649999999999999</v>
      </c>
      <c r="K67" s="107">
        <v>-21.5</v>
      </c>
    </row>
    <row r="68" spans="1:28" ht="39.6" x14ac:dyDescent="0.25">
      <c r="A68" s="106" t="s">
        <v>175</v>
      </c>
      <c r="B68" s="103" t="s">
        <v>380</v>
      </c>
      <c r="C68" s="103" t="s">
        <v>2</v>
      </c>
      <c r="D68" s="103">
        <v>2.35</v>
      </c>
      <c r="E68" s="103">
        <v>17</v>
      </c>
      <c r="F68" s="103">
        <v>2.57</v>
      </c>
      <c r="G68" s="103">
        <v>16</v>
      </c>
      <c r="H68" s="103">
        <v>2.4</v>
      </c>
      <c r="I68" s="103">
        <v>17</v>
      </c>
      <c r="J68" s="103">
        <v>-6.61</v>
      </c>
      <c r="K68" s="107">
        <v>2.13</v>
      </c>
    </row>
    <row r="69" spans="1:28" ht="52.8" x14ac:dyDescent="0.25">
      <c r="A69" s="106" t="s">
        <v>255</v>
      </c>
      <c r="B69" s="103" t="s">
        <v>431</v>
      </c>
      <c r="C69" s="103" t="s">
        <v>2</v>
      </c>
      <c r="D69" s="103">
        <v>2.13</v>
      </c>
      <c r="E69" s="103">
        <v>15</v>
      </c>
      <c r="F69" s="103">
        <v>1.88</v>
      </c>
      <c r="G69" s="103">
        <v>8</v>
      </c>
      <c r="H69" s="103">
        <v>2.63</v>
      </c>
      <c r="I69" s="103">
        <v>12</v>
      </c>
      <c r="J69" s="103">
        <v>39.89</v>
      </c>
      <c r="K69" s="107">
        <v>23.47</v>
      </c>
    </row>
    <row r="70" spans="1:28" ht="52.8" x14ac:dyDescent="0.25">
      <c r="A70" s="106" t="s">
        <v>256</v>
      </c>
      <c r="B70" s="103" t="s">
        <v>440</v>
      </c>
      <c r="C70" s="103" t="s">
        <v>2</v>
      </c>
      <c r="D70" s="103">
        <v>1.8</v>
      </c>
      <c r="E70" s="103">
        <v>2</v>
      </c>
      <c r="F70" s="103">
        <v>1.78</v>
      </c>
      <c r="G70" s="103">
        <v>8</v>
      </c>
      <c r="H70" s="103">
        <v>2.41</v>
      </c>
      <c r="I70" s="103">
        <v>7</v>
      </c>
      <c r="J70" s="103">
        <v>35.39</v>
      </c>
      <c r="K70" s="107">
        <v>33.89</v>
      </c>
    </row>
    <row r="71" spans="1:28" ht="39.6" x14ac:dyDescent="0.25">
      <c r="A71" s="106" t="s">
        <v>257</v>
      </c>
      <c r="B71" s="103" t="s">
        <v>431</v>
      </c>
      <c r="C71" s="103" t="s">
        <v>2</v>
      </c>
      <c r="D71" s="103" t="s">
        <v>170</v>
      </c>
      <c r="E71" s="103"/>
      <c r="F71" s="103" t="s">
        <v>170</v>
      </c>
      <c r="G71" s="103"/>
      <c r="H71" s="103" t="s">
        <v>170</v>
      </c>
      <c r="I71" s="103"/>
      <c r="J71" s="103" t="s">
        <v>170</v>
      </c>
      <c r="K71" s="107" t="s">
        <v>170</v>
      </c>
    </row>
    <row r="72" spans="1:28" ht="39.6" x14ac:dyDescent="0.25">
      <c r="A72" s="106" t="s">
        <v>258</v>
      </c>
      <c r="B72" s="103" t="s">
        <v>440</v>
      </c>
      <c r="C72" s="103" t="s">
        <v>2</v>
      </c>
      <c r="D72" s="103">
        <v>1.22</v>
      </c>
      <c r="E72" s="103">
        <v>2</v>
      </c>
      <c r="F72" s="103" t="s">
        <v>170</v>
      </c>
      <c r="G72" s="103"/>
      <c r="H72" s="103">
        <v>3.19</v>
      </c>
      <c r="I72" s="103">
        <v>1</v>
      </c>
      <c r="J72" s="103" t="s">
        <v>170</v>
      </c>
      <c r="K72" s="107">
        <v>161.47999999999999</v>
      </c>
    </row>
    <row r="73" spans="1:28" s="124" customFormat="1" ht="39.6" x14ac:dyDescent="0.25">
      <c r="A73" s="106" t="s">
        <v>259</v>
      </c>
      <c r="B73" s="103" t="s">
        <v>431</v>
      </c>
      <c r="C73" s="103" t="s">
        <v>2</v>
      </c>
      <c r="D73" s="103">
        <v>1.49</v>
      </c>
      <c r="E73" s="103">
        <v>1</v>
      </c>
      <c r="F73" s="103" t="s">
        <v>170</v>
      </c>
      <c r="G73" s="103"/>
      <c r="H73" s="103">
        <v>1.49</v>
      </c>
      <c r="I73" s="103">
        <v>1</v>
      </c>
      <c r="J73" s="103" t="s">
        <v>170</v>
      </c>
      <c r="K73" s="107">
        <v>0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1:28" ht="39.6" x14ac:dyDescent="0.25">
      <c r="A74" s="106" t="s">
        <v>260</v>
      </c>
      <c r="B74" s="103" t="s">
        <v>440</v>
      </c>
      <c r="C74" s="103" t="s">
        <v>2</v>
      </c>
      <c r="D74" s="103">
        <v>1.67</v>
      </c>
      <c r="E74" s="103">
        <v>20</v>
      </c>
      <c r="F74" s="103">
        <v>1.82</v>
      </c>
      <c r="G74" s="103">
        <v>22</v>
      </c>
      <c r="H74" s="103">
        <v>1.82</v>
      </c>
      <c r="I74" s="103">
        <v>22</v>
      </c>
      <c r="J74" s="103">
        <v>0</v>
      </c>
      <c r="K74" s="107">
        <v>8.98</v>
      </c>
    </row>
    <row r="75" spans="1:28" ht="40.799999999999997" x14ac:dyDescent="0.25">
      <c r="A75" s="106" t="s">
        <v>261</v>
      </c>
      <c r="B75" s="103" t="s">
        <v>441</v>
      </c>
      <c r="C75" s="103" t="s">
        <v>2</v>
      </c>
      <c r="D75" s="103">
        <v>1.22</v>
      </c>
      <c r="E75" s="103">
        <v>3</v>
      </c>
      <c r="F75" s="103">
        <v>1.1000000000000001</v>
      </c>
      <c r="G75" s="103">
        <v>4</v>
      </c>
      <c r="H75" s="103">
        <v>1.07</v>
      </c>
      <c r="I75" s="103">
        <v>4</v>
      </c>
      <c r="J75" s="103">
        <v>-2.73</v>
      </c>
      <c r="K75" s="107">
        <v>-12.3</v>
      </c>
    </row>
    <row r="76" spans="1:28" ht="40.799999999999997" x14ac:dyDescent="0.25">
      <c r="A76" s="106" t="s">
        <v>262</v>
      </c>
      <c r="B76" s="103" t="s">
        <v>442</v>
      </c>
      <c r="C76" s="103" t="s">
        <v>2</v>
      </c>
      <c r="D76" s="103">
        <v>1.04</v>
      </c>
      <c r="E76" s="103">
        <v>22</v>
      </c>
      <c r="F76" s="103">
        <v>0.81</v>
      </c>
      <c r="G76" s="103">
        <v>19</v>
      </c>
      <c r="H76" s="103">
        <v>0.79</v>
      </c>
      <c r="I76" s="103">
        <v>20</v>
      </c>
      <c r="J76" s="103">
        <v>-2.4700000000000002</v>
      </c>
      <c r="K76" s="107">
        <v>-24.04</v>
      </c>
    </row>
    <row r="77" spans="1:28" ht="36.6" customHeight="1" x14ac:dyDescent="0.25">
      <c r="A77" s="106" t="s">
        <v>169</v>
      </c>
      <c r="B77" s="103" t="s">
        <v>431</v>
      </c>
      <c r="C77" s="103" t="s">
        <v>2</v>
      </c>
      <c r="D77" s="103">
        <v>4.22</v>
      </c>
      <c r="E77" s="103">
        <v>2</v>
      </c>
      <c r="F77" s="103">
        <v>6.2</v>
      </c>
      <c r="G77" s="103">
        <v>3</v>
      </c>
      <c r="H77" s="103">
        <v>6.2</v>
      </c>
      <c r="I77" s="103">
        <v>3</v>
      </c>
      <c r="J77" s="103">
        <v>0</v>
      </c>
      <c r="K77" s="107">
        <v>46.92</v>
      </c>
    </row>
    <row r="78" spans="1:28" ht="30.6" x14ac:dyDescent="0.25">
      <c r="A78" s="106" t="s">
        <v>263</v>
      </c>
      <c r="B78" s="103" t="s">
        <v>440</v>
      </c>
      <c r="C78" s="103" t="s">
        <v>2</v>
      </c>
      <c r="D78" s="103">
        <v>3.68</v>
      </c>
      <c r="E78" s="103">
        <v>19</v>
      </c>
      <c r="F78" s="103">
        <v>5.21</v>
      </c>
      <c r="G78" s="103">
        <v>20</v>
      </c>
      <c r="H78" s="103">
        <v>5.2</v>
      </c>
      <c r="I78" s="103">
        <v>19</v>
      </c>
      <c r="J78" s="103">
        <v>-0.19</v>
      </c>
      <c r="K78" s="107">
        <v>41.3</v>
      </c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</row>
    <row r="79" spans="1:28" ht="51" x14ac:dyDescent="0.25">
      <c r="A79" s="106" t="s">
        <v>264</v>
      </c>
      <c r="B79" s="103" t="s">
        <v>443</v>
      </c>
      <c r="C79" s="103" t="s">
        <v>2</v>
      </c>
      <c r="D79" s="103" t="s">
        <v>170</v>
      </c>
      <c r="E79" s="103"/>
      <c r="F79" s="103">
        <v>1.35</v>
      </c>
      <c r="G79" s="103">
        <v>2</v>
      </c>
      <c r="H79" s="103">
        <v>1.39</v>
      </c>
      <c r="I79" s="103">
        <v>1</v>
      </c>
      <c r="J79" s="103">
        <v>2.96</v>
      </c>
      <c r="K79" s="107" t="s">
        <v>170</v>
      </c>
    </row>
    <row r="80" spans="1:28" ht="51" x14ac:dyDescent="0.25">
      <c r="A80" s="106" t="s">
        <v>368</v>
      </c>
      <c r="B80" s="103" t="s">
        <v>444</v>
      </c>
      <c r="C80" s="103" t="s">
        <v>2</v>
      </c>
      <c r="D80" s="103">
        <v>1.07</v>
      </c>
      <c r="E80" s="103">
        <v>15</v>
      </c>
      <c r="F80" s="103">
        <v>1.22</v>
      </c>
      <c r="G80" s="103">
        <v>14</v>
      </c>
      <c r="H80" s="103">
        <v>1.25</v>
      </c>
      <c r="I80" s="103">
        <v>12</v>
      </c>
      <c r="J80" s="103">
        <v>2.46</v>
      </c>
      <c r="K80" s="107">
        <v>16.82</v>
      </c>
    </row>
    <row r="81" spans="1:11" s="133" customFormat="1" ht="20.399999999999999" customHeight="1" x14ac:dyDescent="0.25">
      <c r="A81" s="228" t="s">
        <v>457</v>
      </c>
      <c r="B81" s="109" t="s">
        <v>458</v>
      </c>
      <c r="C81" s="230" t="s">
        <v>2</v>
      </c>
      <c r="D81" s="230" t="s">
        <v>170</v>
      </c>
      <c r="E81" s="230"/>
      <c r="F81" s="230" t="s">
        <v>170</v>
      </c>
      <c r="G81" s="230"/>
      <c r="H81" s="230" t="s">
        <v>170</v>
      </c>
      <c r="I81" s="230"/>
      <c r="J81" s="230" t="s">
        <v>170</v>
      </c>
      <c r="K81" s="230" t="s">
        <v>170</v>
      </c>
    </row>
    <row r="82" spans="1:11" ht="20.399999999999999" customHeight="1" x14ac:dyDescent="0.25">
      <c r="A82" s="229"/>
      <c r="B82" s="103" t="s">
        <v>459</v>
      </c>
      <c r="C82" s="231"/>
      <c r="D82" s="231"/>
      <c r="E82" s="231"/>
      <c r="F82" s="231"/>
      <c r="G82" s="231"/>
      <c r="H82" s="231"/>
      <c r="I82" s="231"/>
      <c r="J82" s="231"/>
      <c r="K82" s="231"/>
    </row>
    <row r="83" spans="1:11" ht="51" x14ac:dyDescent="0.25">
      <c r="A83" s="106" t="s">
        <v>364</v>
      </c>
      <c r="B83" s="103" t="s">
        <v>328</v>
      </c>
      <c r="C83" s="103" t="s">
        <v>6</v>
      </c>
      <c r="D83" s="103">
        <v>0.54</v>
      </c>
      <c r="E83" s="103">
        <v>26</v>
      </c>
      <c r="F83" s="103">
        <v>0.54</v>
      </c>
      <c r="G83" s="103">
        <v>26</v>
      </c>
      <c r="H83" s="103">
        <v>0.54</v>
      </c>
      <c r="I83" s="103">
        <v>26</v>
      </c>
      <c r="J83" s="103">
        <v>0</v>
      </c>
      <c r="K83" s="107">
        <v>0</v>
      </c>
    </row>
    <row r="84" spans="1:11" ht="39.6" x14ac:dyDescent="0.25">
      <c r="A84" s="106" t="s">
        <v>267</v>
      </c>
      <c r="B84" s="103" t="s">
        <v>329</v>
      </c>
      <c r="C84" s="103" t="s">
        <v>6</v>
      </c>
      <c r="D84" s="103">
        <v>3.42</v>
      </c>
      <c r="E84" s="103">
        <v>24</v>
      </c>
      <c r="F84" s="103">
        <v>2.6</v>
      </c>
      <c r="G84" s="103">
        <v>23</v>
      </c>
      <c r="H84" s="103">
        <v>2.6</v>
      </c>
      <c r="I84" s="103">
        <v>23</v>
      </c>
      <c r="J84" s="103">
        <v>0</v>
      </c>
      <c r="K84" s="107">
        <v>-23.98</v>
      </c>
    </row>
    <row r="85" spans="1:11" ht="39.6" x14ac:dyDescent="0.25">
      <c r="A85" s="106" t="s">
        <v>268</v>
      </c>
      <c r="B85" s="103" t="s">
        <v>329</v>
      </c>
      <c r="C85" s="103" t="s">
        <v>6</v>
      </c>
      <c r="D85" s="103">
        <v>3.44</v>
      </c>
      <c r="E85" s="103">
        <v>26</v>
      </c>
      <c r="F85" s="103">
        <v>2.65</v>
      </c>
      <c r="G85" s="103">
        <v>26</v>
      </c>
      <c r="H85" s="103">
        <v>2.56</v>
      </c>
      <c r="I85" s="103">
        <v>26</v>
      </c>
      <c r="J85" s="103">
        <v>-3.4</v>
      </c>
      <c r="K85" s="107">
        <v>-25.58</v>
      </c>
    </row>
    <row r="86" spans="1:11" ht="30.6" x14ac:dyDescent="0.25">
      <c r="A86" s="106" t="s">
        <v>269</v>
      </c>
      <c r="B86" s="103" t="s">
        <v>330</v>
      </c>
      <c r="C86" s="103" t="s">
        <v>2</v>
      </c>
      <c r="D86" s="103">
        <v>5.44</v>
      </c>
      <c r="E86" s="103">
        <v>1</v>
      </c>
      <c r="F86" s="103">
        <v>5.44</v>
      </c>
      <c r="G86" s="103">
        <v>1</v>
      </c>
      <c r="H86" s="103">
        <v>5.44</v>
      </c>
      <c r="I86" s="103">
        <v>1</v>
      </c>
      <c r="J86" s="103">
        <v>0</v>
      </c>
      <c r="K86" s="107">
        <v>0</v>
      </c>
    </row>
    <row r="87" spans="1:11" ht="30.6" x14ac:dyDescent="0.25">
      <c r="A87" s="106" t="s">
        <v>270</v>
      </c>
      <c r="B87" s="103" t="s">
        <v>331</v>
      </c>
      <c r="C87" s="103" t="s">
        <v>2</v>
      </c>
      <c r="D87" s="103">
        <v>6.38</v>
      </c>
      <c r="E87" s="103">
        <v>14</v>
      </c>
      <c r="F87" s="103">
        <v>6.67</v>
      </c>
      <c r="G87" s="103">
        <v>12</v>
      </c>
      <c r="H87" s="103">
        <v>6.95</v>
      </c>
      <c r="I87" s="103">
        <v>14</v>
      </c>
      <c r="J87" s="103">
        <v>4.2</v>
      </c>
      <c r="K87" s="107">
        <v>8.93</v>
      </c>
    </row>
    <row r="88" spans="1:11" ht="51" x14ac:dyDescent="0.25">
      <c r="A88" s="106" t="s">
        <v>271</v>
      </c>
      <c r="B88" s="103" t="s">
        <v>365</v>
      </c>
      <c r="C88" s="103" t="s">
        <v>2</v>
      </c>
      <c r="D88" s="103">
        <v>0.77</v>
      </c>
      <c r="E88" s="103">
        <v>26</v>
      </c>
      <c r="F88" s="103">
        <v>0.63</v>
      </c>
      <c r="G88" s="103">
        <v>26</v>
      </c>
      <c r="H88" s="103">
        <v>0.64</v>
      </c>
      <c r="I88" s="103">
        <v>24</v>
      </c>
      <c r="J88" s="103">
        <v>1.59</v>
      </c>
      <c r="K88" s="107">
        <v>-16.88</v>
      </c>
    </row>
    <row r="89" spans="1:11" ht="51" x14ac:dyDescent="0.25">
      <c r="A89" s="108" t="s">
        <v>272</v>
      </c>
      <c r="B89" s="109" t="s">
        <v>366</v>
      </c>
      <c r="C89" s="109" t="s">
        <v>2</v>
      </c>
      <c r="D89" s="109">
        <v>0.74</v>
      </c>
      <c r="E89" s="109">
        <v>14</v>
      </c>
      <c r="F89" s="109">
        <v>0.7</v>
      </c>
      <c r="G89" s="109">
        <v>11</v>
      </c>
      <c r="H89" s="109">
        <v>0.68</v>
      </c>
      <c r="I89" s="109">
        <v>16</v>
      </c>
      <c r="J89" s="109">
        <v>-2.86</v>
      </c>
      <c r="K89" s="110">
        <v>-8.11</v>
      </c>
    </row>
    <row r="91" spans="1:11" x14ac:dyDescent="0.25">
      <c r="A91" s="220"/>
      <c r="B91" s="220"/>
    </row>
  </sheetData>
  <mergeCells count="17">
    <mergeCell ref="K81:K82"/>
    <mergeCell ref="A91:B91"/>
    <mergeCell ref="J10:K10"/>
    <mergeCell ref="A10:A11"/>
    <mergeCell ref="B10:B11"/>
    <mergeCell ref="C10:C11"/>
    <mergeCell ref="D10:E10"/>
    <mergeCell ref="F10:I10"/>
    <mergeCell ref="A81:A82"/>
    <mergeCell ref="C81:C82"/>
    <mergeCell ref="D81:D82"/>
    <mergeCell ref="E81:E82"/>
    <mergeCell ref="F81:F82"/>
    <mergeCell ref="G81:G82"/>
    <mergeCell ref="H81:H82"/>
    <mergeCell ref="I81:I82"/>
    <mergeCell ref="J81:J82"/>
  </mergeCells>
  <hyperlinks>
    <hyperlink ref="A12" r:id="rId1" display="https://is.vic.lt/pls/vris/ataskAnalize.ataSuvestineRodytiPr?suv_id_in=1631&amp;sekt_in=11&amp;metai_nuo_in=2024&amp;metai_iki_in=2024&amp;periodas_nuo_in=9&amp;periodas_iki_in=9&amp;rod_id_in=88564&amp;par1_in=&amp;par2_in=&amp;par3_in=" xr:uid="{AB9DA93C-496A-4600-BAA2-BDA0EF9B91DB}"/>
    <hyperlink ref="A13" r:id="rId2" display="https://is.vic.lt/pls/vris/ataskAnalize.ataSuvestineRodytiPr?suv_id_in=1631&amp;sekt_in=11&amp;metai_nuo_in=2024&amp;metai_iki_in=2024&amp;periodas_nuo_in=9&amp;periodas_iki_in=9&amp;rod_id_in=88565&amp;par1_in=&amp;par2_in=&amp;par3_in=" xr:uid="{AE6654A1-A556-47A4-8309-FBCDFE183272}"/>
    <hyperlink ref="A14" r:id="rId3" display="https://is.vic.lt/pls/vris/ataskAnalize.ataSuvestineRodytiPr?suv_id_in=1631&amp;sekt_in=11&amp;metai_nuo_in=2024&amp;metai_iki_in=2024&amp;periodas_nuo_in=9&amp;periodas_iki_in=9&amp;rod_id_in=88566&amp;par1_in=&amp;par2_in=&amp;par3_in=" xr:uid="{91911023-1370-488F-8E64-0E9F15596DEB}"/>
    <hyperlink ref="A15" r:id="rId4" display="https://is.vic.lt/pls/vris/ataskAnalize.ataSuvestineRodytiPr?suv_id_in=1631&amp;sekt_in=11&amp;metai_nuo_in=2024&amp;metai_iki_in=2024&amp;periodas_nuo_in=9&amp;periodas_iki_in=9&amp;rod_id_in=88567&amp;par1_in=&amp;par2_in=&amp;par3_in=" xr:uid="{59BF18CE-134D-4273-81B6-E555BE108157}"/>
    <hyperlink ref="A16" r:id="rId5" display="https://is.vic.lt/pls/vris/ataskAnalize.ataSuvestineRodytiPr?suv_id_in=1631&amp;sekt_in=11&amp;metai_nuo_in=2024&amp;metai_iki_in=2024&amp;periodas_nuo_in=9&amp;periodas_iki_in=9&amp;rod_id_in=89265&amp;par1_in=&amp;par2_in=&amp;par3_in=" xr:uid="{092E60B9-66A2-4B84-9199-78C1D0E845D6}"/>
    <hyperlink ref="A17" r:id="rId6" display="https://is.vic.lt/pls/vris/ataskAnalize.ataSuvestineRodytiPr?suv_id_in=1631&amp;sekt_in=11&amp;metai_nuo_in=2024&amp;metai_iki_in=2024&amp;periodas_nuo_in=9&amp;periodas_iki_in=9&amp;rod_id_in=89266&amp;par1_in=&amp;par2_in=&amp;par3_in=" xr:uid="{B25473BA-3E88-4E3D-9DE7-CC217D891FB4}"/>
    <hyperlink ref="A18" r:id="rId7" display="https://is.vic.lt/pls/vris/ataskAnalize.ataSuvestineRodytiPr?suv_id_in=1631&amp;sekt_in=11&amp;metai_nuo_in=2024&amp;metai_iki_in=2024&amp;periodas_nuo_in=9&amp;periodas_iki_in=9&amp;rod_id_in=89245&amp;par1_in=&amp;par2_in=&amp;par3_in=" xr:uid="{6636BBA7-6D1F-488F-844B-7F2113AB2BA5}"/>
    <hyperlink ref="A19" r:id="rId8" display="https://is.vic.lt/pls/vris/ataskAnalize.ataSuvestineRodytiPr?suv_id_in=1631&amp;sekt_in=11&amp;metai_nuo_in=2024&amp;metai_iki_in=2024&amp;periodas_nuo_in=9&amp;periodas_iki_in=9&amp;rod_id_in=88568&amp;par1_in=&amp;par2_in=&amp;par3_in=" xr:uid="{449002E5-B6B3-4E36-899B-19FEC871DE5B}"/>
    <hyperlink ref="A20" r:id="rId9" display="https://is.vic.lt/pls/vris/ataskAnalize.ataSuvestineRodytiPr?suv_id_in=1631&amp;sekt_in=11&amp;metai_nuo_in=2024&amp;metai_iki_in=2024&amp;periodas_nuo_in=9&amp;periodas_iki_in=9&amp;rod_id_in=89228&amp;par1_in=&amp;par2_in=&amp;par3_in=" xr:uid="{4DD58E4E-66D0-4237-934B-1A1EA02C5722}"/>
    <hyperlink ref="A21" r:id="rId10" display="https://is.vic.lt/pls/vris/ataskAnalize.ataSuvestineRodytiPr?suv_id_in=1631&amp;sekt_in=11&amp;metai_nuo_in=2024&amp;metai_iki_in=2024&amp;periodas_nuo_in=9&amp;periodas_iki_in=9&amp;rod_id_in=88573&amp;par1_in=&amp;par2_in=&amp;par3_in=" xr:uid="{FB385267-7372-4278-A9CF-EAEEB7AEA641}"/>
    <hyperlink ref="A22" r:id="rId11" display="https://is.vic.lt/pls/vris/ataskAnalize.ataSuvestineRodytiPr?suv_id_in=1631&amp;sekt_in=11&amp;metai_nuo_in=2024&amp;metai_iki_in=2024&amp;periodas_nuo_in=9&amp;periodas_iki_in=9&amp;rod_id_in=88574&amp;par1_in=&amp;par2_in=&amp;par3_in=" xr:uid="{39279BA5-8D43-4A81-B652-1274DAA5C07C}"/>
    <hyperlink ref="A23" r:id="rId12" display="https://is.vic.lt/pls/vris/ataskAnalize.ataSuvestineRodytiPr?suv_id_in=1631&amp;sekt_in=11&amp;metai_nuo_in=2024&amp;metai_iki_in=2024&amp;periodas_nuo_in=9&amp;periodas_iki_in=9&amp;rod_id_in=88575&amp;par1_in=&amp;par2_in=&amp;par3_in=" xr:uid="{6DAFE2ED-34BF-4AA3-9A87-AFCE1749A0A1}"/>
    <hyperlink ref="A24" r:id="rId13" display="https://is.vic.lt/pls/vris/ataskAnalize.ataSuvestineRodytiPr?suv_id_in=1631&amp;sekt_in=11&amp;metai_nuo_in=2024&amp;metai_iki_in=2024&amp;periodas_nuo_in=9&amp;periodas_iki_in=9&amp;rod_id_in=88576&amp;par1_in=&amp;par2_in=&amp;par3_in=" xr:uid="{D1969AF5-36C0-4E29-9D0A-BB5D8F187F7F}"/>
    <hyperlink ref="A25" r:id="rId14" display="https://is.vic.lt/pls/vris/ataskAnalize.ataSuvestineRodytiPr?suv_id_in=1631&amp;sekt_in=11&amp;metai_nuo_in=2024&amp;metai_iki_in=2024&amp;periodas_nuo_in=9&amp;periodas_iki_in=9&amp;rod_id_in=89229&amp;par1_in=&amp;par2_in=&amp;par3_in=" xr:uid="{CED12230-3B87-490F-8E4E-541E9CE2CEC8}"/>
    <hyperlink ref="A26" r:id="rId15" display="https://is.vic.lt/pls/vris/ataskAnalize.ataSuvestineRodytiPr?suv_id_in=1631&amp;sekt_in=11&amp;metai_nuo_in=2024&amp;metai_iki_in=2024&amp;periodas_nuo_in=9&amp;periodas_iki_in=9&amp;rod_id_in=89483&amp;par1_in=&amp;par2_in=&amp;par3_in=" xr:uid="{27E5C1B2-2E6A-467A-9915-ABF41C1CD414}"/>
    <hyperlink ref="A27" r:id="rId16" display="https://is.vic.lt/pls/vris/ataskAnalize.ataSuvestineRodytiPr?suv_id_in=1631&amp;sekt_in=11&amp;metai_nuo_in=2024&amp;metai_iki_in=2024&amp;periodas_nuo_in=9&amp;periodas_iki_in=9&amp;rod_id_in=88579&amp;par1_in=&amp;par2_in=&amp;par3_in=" xr:uid="{084694FC-D360-4EA7-84D4-5C53B858CA5D}"/>
    <hyperlink ref="A28" r:id="rId17" display="https://is.vic.lt/pls/vris/ataskAnalize.ataSuvestineRodytiPr?suv_id_in=1631&amp;sekt_in=11&amp;metai_nuo_in=2024&amp;metai_iki_in=2024&amp;periodas_nuo_in=9&amp;periodas_iki_in=9&amp;rod_id_in=88580&amp;par1_in=&amp;par2_in=&amp;par3_in=" xr:uid="{C2454BAF-D384-4F39-AA6B-E2C3DB3462C7}"/>
    <hyperlink ref="A29" r:id="rId18" display="https://is.vic.lt/pls/vris/ataskAnalize.ataSuvestineRodytiPr?suv_id_in=1631&amp;sekt_in=11&amp;metai_nuo_in=2024&amp;metai_iki_in=2024&amp;periodas_nuo_in=9&amp;periodas_iki_in=9&amp;rod_id_in=88581&amp;par1_in=&amp;par2_in=&amp;par3_in=" xr:uid="{3DE29793-A302-4BDF-91B0-25F9781A3E79}"/>
    <hyperlink ref="A30" r:id="rId19" display="https://is.vic.lt/pls/vris/ataskAnalize.ataSuvestineRodytiPr?suv_id_in=1631&amp;sekt_in=11&amp;metai_nuo_in=2024&amp;metai_iki_in=2024&amp;periodas_nuo_in=9&amp;periodas_iki_in=9&amp;rod_id_in=88582&amp;par1_in=&amp;par2_in=&amp;par3_in=" xr:uid="{4C019054-4A59-4362-9DA6-77BA10EE92ED}"/>
    <hyperlink ref="A31" r:id="rId20" display="https://is.vic.lt/pls/vris/ataskAnalize.ataSuvestineRodytiPr?suv_id_in=1631&amp;sekt_in=11&amp;metai_nuo_in=2024&amp;metai_iki_in=2024&amp;periodas_nuo_in=9&amp;periodas_iki_in=9&amp;rod_id_in=88583&amp;par1_in=&amp;par2_in=&amp;par3_in=" xr:uid="{D9A82F52-8600-4D57-A0DB-5592928A31E9}"/>
    <hyperlink ref="A32" r:id="rId21" display="https://is.vic.lt/pls/vris/ataskAnalize.ataSuvestineRodytiPr?suv_id_in=1631&amp;sekt_in=11&amp;metai_nuo_in=2024&amp;metai_iki_in=2024&amp;periodas_nuo_in=9&amp;periodas_iki_in=9&amp;rod_id_in=88586&amp;par1_in=&amp;par2_in=&amp;par3_in=" xr:uid="{F8D8667F-A060-42C7-977E-A02E7494E898}"/>
    <hyperlink ref="A33" r:id="rId22" display="https://is.vic.lt/pls/vris/ataskAnalize.ataSuvestineRodytiPr?suv_id_in=1631&amp;sekt_in=11&amp;metai_nuo_in=2024&amp;metai_iki_in=2024&amp;periodas_nuo_in=9&amp;periodas_iki_in=9&amp;rod_id_in=103741&amp;par1_in=&amp;par2_in=&amp;par3_in=" xr:uid="{A18C4023-659E-40C8-950B-346D7E2FBB2D}"/>
    <hyperlink ref="A34" r:id="rId23" display="https://is.vic.lt/pls/vris/ataskAnalize.ataSuvestineRodytiPr?suv_id_in=1631&amp;sekt_in=11&amp;metai_nuo_in=2024&amp;metai_iki_in=2024&amp;periodas_nuo_in=9&amp;periodas_iki_in=9&amp;rod_id_in=88593&amp;par1_in=&amp;par2_in=&amp;par3_in=" xr:uid="{B969C259-9E71-450F-9A30-21C2844C3245}"/>
    <hyperlink ref="A35" r:id="rId24" display="https://is.vic.lt/pls/vris/ataskAnalize.ataSuvestineRodytiPr?suv_id_in=1631&amp;sekt_in=11&amp;metai_nuo_in=2024&amp;metai_iki_in=2024&amp;periodas_nuo_in=9&amp;periodas_iki_in=9&amp;rod_id_in=88595&amp;par1_in=&amp;par2_in=&amp;par3_in=" xr:uid="{B09865E2-EC0A-4B2F-A95D-91EED7CC2F0A}"/>
    <hyperlink ref="A36" r:id="rId25" display="https://is.vic.lt/pls/vris/ataskAnalize.ataSuvestineRodytiPr?suv_id_in=1631&amp;sekt_in=11&amp;metai_nuo_in=2024&amp;metai_iki_in=2024&amp;periodas_nuo_in=9&amp;periodas_iki_in=9&amp;rod_id_in=88598&amp;par1_in=&amp;par2_in=&amp;par3_in=" xr:uid="{FB90CA65-81F9-4EDB-A442-107913524ED1}"/>
    <hyperlink ref="A37" r:id="rId26" display="https://is.vic.lt/pls/vris/ataskAnalize.ataSuvestineRodytiPr?suv_id_in=1631&amp;sekt_in=11&amp;metai_nuo_in=2024&amp;metai_iki_in=2024&amp;periodas_nuo_in=9&amp;periodas_iki_in=9&amp;rod_id_in=88600&amp;par1_in=&amp;par2_in=&amp;par3_in=" xr:uid="{56A67486-60D4-4B3D-A393-0CB87E720BF0}"/>
    <hyperlink ref="A38" r:id="rId27" display="https://is.vic.lt/pls/vris/ataskAnalize.ataSuvestineRodytiPr?suv_id_in=1631&amp;sekt_in=11&amp;metai_nuo_in=2024&amp;metai_iki_in=2024&amp;periodas_nuo_in=9&amp;periodas_iki_in=9&amp;rod_id_in=88605&amp;par1_in=&amp;par2_in=&amp;par3_in=" xr:uid="{5CC8B26A-8171-4025-A919-450EF2F4021C}"/>
    <hyperlink ref="A39" r:id="rId28" display="https://is.vic.lt/pls/vris/ataskAnalize.ataSuvestineRodytiPr?suv_id_in=1631&amp;sekt_in=11&amp;metai_nuo_in=2024&amp;metai_iki_in=2024&amp;periodas_nuo_in=9&amp;periodas_iki_in=9&amp;rod_id_in=88606&amp;par1_in=&amp;par2_in=&amp;par3_in=" xr:uid="{9B93021F-01D7-4269-BE53-C24E3675F442}"/>
    <hyperlink ref="A40" r:id="rId29" display="https://is.vic.lt/pls/vris/ataskAnalize.ataSuvestineRodytiPr?suv_id_in=1631&amp;sekt_in=11&amp;metai_nuo_in=2024&amp;metai_iki_in=2024&amp;periodas_nuo_in=9&amp;periodas_iki_in=9&amp;rod_id_in=88602&amp;par1_in=&amp;par2_in=&amp;par3_in=" xr:uid="{EC6F92CB-6716-4263-9980-74ACCD834C09}"/>
    <hyperlink ref="A41" r:id="rId30" display="https://is.vic.lt/pls/vris/ataskAnalize.ataSuvestineRodytiPr?suv_id_in=1631&amp;sekt_in=11&amp;metai_nuo_in=2024&amp;metai_iki_in=2024&amp;periodas_nuo_in=9&amp;periodas_iki_in=9&amp;rod_id_in=88607&amp;par1_in=&amp;par2_in=&amp;par3_in=" xr:uid="{D0BEC542-BD38-455E-A917-D65712E01975}"/>
    <hyperlink ref="A42" r:id="rId31" display="https://is.vic.lt/pls/vris/ataskAnalize.ataSuvestineRodytiPr?suv_id_in=1631&amp;sekt_in=11&amp;metai_nuo_in=2024&amp;metai_iki_in=2024&amp;periodas_nuo_in=9&amp;periodas_iki_in=9&amp;rod_id_in=88608&amp;par1_in=&amp;par2_in=&amp;par3_in=" xr:uid="{8B91BC57-AD14-45AE-A6B1-3B379A7BF83F}"/>
    <hyperlink ref="A43" r:id="rId32" display="https://is.vic.lt/pls/vris/ataskAnalize.ataSuvestineRodytiPr?suv_id_in=1631&amp;sekt_in=11&amp;metai_nuo_in=2024&amp;metai_iki_in=2024&amp;periodas_nuo_in=9&amp;periodas_iki_in=9&amp;rod_id_in=89267&amp;par1_in=&amp;par2_in=&amp;par3_in=" xr:uid="{8B6520CF-CF42-4FD2-952E-1894AF084263}"/>
    <hyperlink ref="A44" r:id="rId33" display="https://is.vic.lt/pls/vris/ataskAnalize.ataSuvestineRodytiPr?suv_id_in=1631&amp;sekt_in=11&amp;metai_nuo_in=2024&amp;metai_iki_in=2024&amp;periodas_nuo_in=9&amp;periodas_iki_in=9&amp;rod_id_in=88609&amp;par1_in=&amp;par2_in=&amp;par3_in=" xr:uid="{3234E5C1-EB30-4F4F-AE32-27A3A44D0F7C}"/>
    <hyperlink ref="A45" r:id="rId34" display="https://is.vic.lt/pls/vris/ataskAnalize.ataSuvestineRodytiPr?suv_id_in=1631&amp;sekt_in=11&amp;metai_nuo_in=2024&amp;metai_iki_in=2024&amp;periodas_nuo_in=9&amp;periodas_iki_in=9&amp;rod_id_in=89268&amp;par1_in=&amp;par2_in=&amp;par3_in=" xr:uid="{CBD76E4A-F70C-42EF-BB8E-A70FAD7FBC34}"/>
    <hyperlink ref="A46" r:id="rId35" display="https://is.vic.lt/pls/vris/ataskAnalize.ataSuvestineRodytiPr?suv_id_in=1631&amp;sekt_in=11&amp;metai_nuo_in=2024&amp;metai_iki_in=2024&amp;periodas_nuo_in=9&amp;periodas_iki_in=9&amp;rod_id_in=88610&amp;par1_in=&amp;par2_in=&amp;par3_in=" xr:uid="{23B2B2B1-64ED-47A8-BD4C-2FDF398F3AB5}"/>
    <hyperlink ref="A47" r:id="rId36" display="https://is.vic.lt/pls/vris/ataskAnalize.ataSuvestineRodytiPr?suv_id_in=1631&amp;sekt_in=11&amp;metai_nuo_in=2024&amp;metai_iki_in=2024&amp;periodas_nuo_in=9&amp;periodas_iki_in=9&amp;rod_id_in=88611&amp;par1_in=&amp;par2_in=&amp;par3_in=" xr:uid="{C34842D7-B217-48AD-8F34-56BFFA0CC389}"/>
    <hyperlink ref="A48" r:id="rId37" display="https://is.vic.lt/pls/vris/ataskAnalize.ataSuvestineRodytiPr?suv_id_in=1631&amp;sekt_in=11&amp;metai_nuo_in=2024&amp;metai_iki_in=2024&amp;periodas_nuo_in=9&amp;periodas_iki_in=9&amp;rod_id_in=88612&amp;par1_in=&amp;par2_in=&amp;par3_in=" xr:uid="{3DC4B598-7BCF-4C35-84DF-B8337FEC961B}"/>
    <hyperlink ref="A49" r:id="rId38" display="https://is.vic.lt/pls/vris/ataskAnalize.ataSuvestineRodytiPr?suv_id_in=1631&amp;sekt_in=11&amp;metai_nuo_in=2024&amp;metai_iki_in=2024&amp;periodas_nuo_in=9&amp;periodas_iki_in=9&amp;rod_id_in=89386&amp;par1_in=&amp;par2_in=&amp;par3_in=" xr:uid="{BE2870FE-C835-43D7-BAD7-3B17C47EFBB2}"/>
    <hyperlink ref="A50" r:id="rId39" display="https://is.vic.lt/pls/vris/ataskAnalize.ataSuvestineRodytiPr?suv_id_in=1631&amp;sekt_in=11&amp;metai_nuo_in=2024&amp;metai_iki_in=2024&amp;periodas_nuo_in=9&amp;periodas_iki_in=9&amp;rod_id_in=88614&amp;par1_in=&amp;par2_in=&amp;par3_in=" xr:uid="{E398BD94-47BA-4C1B-A3AE-69C37710FEF8}"/>
    <hyperlink ref="A51" r:id="rId40" display="https://is.vic.lt/pls/vris/ataskAnalize.ataSuvestineRodytiPr?suv_id_in=1631&amp;sekt_in=11&amp;metai_nuo_in=2024&amp;metai_iki_in=2024&amp;periodas_nuo_in=9&amp;periodas_iki_in=9&amp;rod_id_in=88615&amp;par1_in=&amp;par2_in=&amp;par3_in=" xr:uid="{E87C29F2-8A4C-40C6-8CEF-CA97CD55C6C0}"/>
    <hyperlink ref="A52" r:id="rId41" display="https://is.vic.lt/pls/vris/ataskAnalize.ataSuvestineRodytiPr?suv_id_in=1631&amp;sekt_in=11&amp;metai_nuo_in=2024&amp;metai_iki_in=2024&amp;periodas_nuo_in=9&amp;periodas_iki_in=9&amp;rod_id_in=89387&amp;par1_in=&amp;par2_in=&amp;par3_in=" xr:uid="{83741246-7959-4CA0-857E-63496E09A392}"/>
    <hyperlink ref="A53" r:id="rId42" display="https://is.vic.lt/pls/vris/ataskAnalize.ataSuvestineRodytiPr?suv_id_in=1631&amp;sekt_in=11&amp;metai_nuo_in=2024&amp;metai_iki_in=2024&amp;periodas_nuo_in=9&amp;periodas_iki_in=9&amp;rod_id_in=88616&amp;par1_in=&amp;par2_in=&amp;par3_in=" xr:uid="{66331B26-90C9-44DC-8ED7-7D67FED775C4}"/>
    <hyperlink ref="A54" r:id="rId43" display="https://is.vic.lt/pls/vris/ataskAnalize.ataSuvestineRodytiPr?suv_id_in=1631&amp;sekt_in=11&amp;metai_nuo_in=2024&amp;metai_iki_in=2024&amp;periodas_nuo_in=9&amp;periodas_iki_in=9&amp;rod_id_in=90145&amp;par1_in=&amp;par2_in=&amp;par3_in=" xr:uid="{A2FDF66E-09A8-4DD1-83B8-15A0161FA9CB}"/>
    <hyperlink ref="A55" r:id="rId44" display="https://is.vic.lt/pls/vris/ataskAnalize.ataSuvestineRodytiPr?suv_id_in=1631&amp;sekt_in=11&amp;metai_nuo_in=2024&amp;metai_iki_in=2024&amp;periodas_nuo_in=9&amp;periodas_iki_in=9&amp;rod_id_in=88618&amp;par1_in=&amp;par2_in=&amp;par3_in=" xr:uid="{28DC14FD-9F1C-43B2-9627-03ADEE1554BD}"/>
    <hyperlink ref="A56" r:id="rId45" display="https://is.vic.lt/pls/vris/ataskAnalize.ataSuvestineRodytiPr?suv_id_in=1631&amp;sekt_in=11&amp;metai_nuo_in=2024&amp;metai_iki_in=2024&amp;periodas_nuo_in=9&amp;periodas_iki_in=9&amp;rod_id_in=90146&amp;par1_in=&amp;par2_in=&amp;par3_in=" xr:uid="{23F6653D-4303-4E6B-BE42-B0FFFD020D7A}"/>
    <hyperlink ref="A57" r:id="rId46" display="https://is.vic.lt/pls/vris/ataskAnalize.ataSuvestineRodytiPr?suv_id_in=1631&amp;sekt_in=11&amp;metai_nuo_in=2024&amp;metai_iki_in=2024&amp;periodas_nuo_in=9&amp;periodas_iki_in=9&amp;rod_id_in=89256&amp;par1_in=&amp;par2_in=&amp;par3_in=" xr:uid="{99717B90-1E85-4125-BDB0-8CC7FB17D7B7}"/>
    <hyperlink ref="A58" r:id="rId47" display="https://is.vic.lt/pls/vris/ataskAnalize.ataSuvestineRodytiPr?suv_id_in=1631&amp;sekt_in=11&amp;metai_nuo_in=2024&amp;metai_iki_in=2024&amp;periodas_nuo_in=9&amp;periodas_iki_in=9&amp;rod_id_in=88635&amp;par1_in=&amp;par2_in=&amp;par3_in=" xr:uid="{20988A4E-C93E-42F1-8564-9BB57EBB31C8}"/>
    <hyperlink ref="A59" r:id="rId48" display="https://is.vic.lt/pls/vris/ataskAnalize.ataSuvestineRodytiPr?suv_id_in=1631&amp;sekt_in=11&amp;metai_nuo_in=2024&amp;metai_iki_in=2024&amp;periodas_nuo_in=9&amp;periodas_iki_in=9&amp;rod_id_in=88622&amp;par1_in=&amp;par2_in=&amp;par3_in=" xr:uid="{CDEF29A7-07A5-4E76-9884-5524F629CE96}"/>
    <hyperlink ref="A60" r:id="rId49" display="https://is.vic.lt/pls/vris/ataskAnalize.ataSuvestineRodytiPr?suv_id_in=1631&amp;sekt_in=11&amp;metai_nuo_in=2024&amp;metai_iki_in=2024&amp;periodas_nuo_in=9&amp;periodas_iki_in=9&amp;rod_id_in=89864&amp;par1_in=&amp;par2_in=&amp;par3_in=" xr:uid="{C447DB44-16F7-44E5-A663-7A5BB4DEF3C2}"/>
    <hyperlink ref="A61" r:id="rId50" display="https://is.vic.lt/pls/vris/ataskAnalize.ataSuvestineRodytiPr?suv_id_in=1631&amp;sekt_in=11&amp;metai_nuo_in=2024&amp;metai_iki_in=2024&amp;periodas_nuo_in=9&amp;periodas_iki_in=9&amp;rod_id_in=88624&amp;par1_in=&amp;par2_in=&amp;par3_in=" xr:uid="{FDB83EF7-44A6-4EFF-9ABE-2A3C29FA5DE2}"/>
    <hyperlink ref="A62" r:id="rId51" display="https://is.vic.lt/pls/vris/ataskAnalize.ataSuvestineRodytiPr?suv_id_in=1631&amp;sekt_in=11&amp;metai_nuo_in=2024&amp;metai_iki_in=2024&amp;periodas_nuo_in=9&amp;periodas_iki_in=9&amp;rod_id_in=89865&amp;par1_in=&amp;par2_in=&amp;par3_in=" xr:uid="{975D3250-1D89-4D09-BB2C-665DD9482B52}"/>
    <hyperlink ref="A63" r:id="rId52" display="https://is.vic.lt/pls/vris/ataskAnalize.ataSuvestineRodytiPr?suv_id_in=1631&amp;sekt_in=11&amp;metai_nuo_in=2024&amp;metai_iki_in=2024&amp;periodas_nuo_in=9&amp;periodas_iki_in=9&amp;rod_id_in=110318&amp;par1_in=&amp;par2_in=&amp;par3_in=" xr:uid="{63F3C49A-FE25-4190-A5AA-66A118723DBF}"/>
    <hyperlink ref="A64" r:id="rId53" display="https://is.vic.lt/pls/vris/ataskAnalize.ataSuvestineRodytiPr?suv_id_in=1631&amp;sekt_in=11&amp;metai_nuo_in=2024&amp;metai_iki_in=2024&amp;periodas_nuo_in=9&amp;periodas_iki_in=9&amp;rod_id_in=88625&amp;par1_in=&amp;par2_in=&amp;par3_in=" xr:uid="{A92814B0-0BBD-4D51-ABA7-985FDB6F7514}"/>
    <hyperlink ref="A65" r:id="rId54" display="https://is.vic.lt/pls/vris/ataskAnalize.ataSuvestineRodytiPr?suv_id_in=1631&amp;sekt_in=11&amp;metai_nuo_in=2024&amp;metai_iki_in=2024&amp;periodas_nuo_in=9&amp;periodas_iki_in=9&amp;rod_id_in=89866&amp;par1_in=&amp;par2_in=&amp;par3_in=" xr:uid="{AE03E302-76DC-4477-9E27-0BE07E4219A8}"/>
    <hyperlink ref="A66" r:id="rId55" display="https://is.vic.lt/pls/vris/ataskAnalize.ataSuvestineRodytiPr?suv_id_in=1631&amp;sekt_in=11&amp;metai_nuo_in=2024&amp;metai_iki_in=2024&amp;periodas_nuo_in=9&amp;periodas_iki_in=9&amp;rod_id_in=90150&amp;par1_in=&amp;par2_in=&amp;par3_in=" xr:uid="{2DE4ABA8-9A77-48DC-A322-3A40BC22F094}"/>
    <hyperlink ref="A67" r:id="rId56" display="https://is.vic.lt/pls/vris/ataskAnalize.ataSuvestineRodytiPr?suv_id_in=1631&amp;sekt_in=11&amp;metai_nuo_in=2024&amp;metai_iki_in=2024&amp;periodas_nuo_in=9&amp;periodas_iki_in=9&amp;rod_id_in=89867&amp;par1_in=&amp;par2_in=&amp;par3_in=" xr:uid="{606EFFD7-2BFD-4BDA-8302-50287C58EFBB}"/>
    <hyperlink ref="A68" r:id="rId57" display="https://is.vic.lt/pls/vris/ataskAnalize.ataSuvestineRodytiPr?suv_id_in=1631&amp;sekt_in=11&amp;metai_nuo_in=2024&amp;metai_iki_in=2024&amp;periodas_nuo_in=9&amp;periodas_iki_in=9&amp;rod_id_in=89430&amp;par1_in=&amp;par2_in=&amp;par3_in=" xr:uid="{CCA3FEC7-14DC-4F5E-8B40-CEEC64DF4216}"/>
    <hyperlink ref="A69" r:id="rId58" display="https://is.vic.lt/pls/vris/ataskAnalize.ataSuvestineRodytiPr?suv_id_in=1631&amp;sekt_in=11&amp;metai_nuo_in=2024&amp;metai_iki_in=2024&amp;periodas_nuo_in=9&amp;periodas_iki_in=9&amp;rod_id_in=88626&amp;par1_in=&amp;par2_in=&amp;par3_in=" xr:uid="{31A448CA-4B7C-45B1-B347-9283279BB0C9}"/>
    <hyperlink ref="A70" r:id="rId59" display="https://is.vic.lt/pls/vris/ataskAnalize.ataSuvestineRodytiPr?suv_id_in=1631&amp;sekt_in=11&amp;metai_nuo_in=2024&amp;metai_iki_in=2024&amp;periodas_nuo_in=9&amp;periodas_iki_in=9&amp;rod_id_in=89838&amp;par1_in=&amp;par2_in=&amp;par3_in=" xr:uid="{615321E0-94AE-4A4B-9F6F-8201D6625FE0}"/>
    <hyperlink ref="A71" r:id="rId60" display="https://is.vic.lt/pls/vris/ataskAnalize.ataSuvestineRodytiPr?suv_id_in=1631&amp;sekt_in=11&amp;metai_nuo_in=2024&amp;metai_iki_in=2024&amp;periodas_nuo_in=9&amp;periodas_iki_in=9&amp;rod_id_in=88628&amp;par1_in=&amp;par2_in=&amp;par3_in=" xr:uid="{FDA95A61-7403-4D55-ADD4-B36926B28780}"/>
    <hyperlink ref="A72" r:id="rId61" display="https://is.vic.lt/pls/vris/ataskAnalize.ataSuvestineRodytiPr?suv_id_in=1631&amp;sekt_in=11&amp;metai_nuo_in=2024&amp;metai_iki_in=2024&amp;periodas_nuo_in=9&amp;periodas_iki_in=9&amp;rod_id_in=89839&amp;par1_in=&amp;par2_in=&amp;par3_in=" xr:uid="{D163391A-FD51-4A51-BAA3-7BAA50EA1A32}"/>
    <hyperlink ref="A73" r:id="rId62" display="https://is.vic.lt/pls/vris/ataskAnalize.ataSuvestineRodytiPr?suv_id_in=1631&amp;sekt_in=11&amp;metai_nuo_in=2024&amp;metai_iki_in=2024&amp;periodas_nuo_in=9&amp;periodas_iki_in=9&amp;rod_id_in=88630&amp;par1_in=&amp;par2_in=&amp;par3_in=" xr:uid="{E2782507-1E3B-4474-9DA4-74F311CABC67}"/>
    <hyperlink ref="A74" r:id="rId63" display="https://is.vic.lt/pls/vris/ataskAnalize.ataSuvestineRodytiPr?suv_id_in=1631&amp;sekt_in=11&amp;metai_nuo_in=2024&amp;metai_iki_in=2024&amp;periodas_nuo_in=9&amp;periodas_iki_in=9&amp;rod_id_in=89840&amp;par1_in=&amp;par2_in=&amp;par3_in=" xr:uid="{2930EF77-8206-4575-ABBF-69165B60CA01}"/>
    <hyperlink ref="A75" r:id="rId64" display="https://is.vic.lt/pls/vris/ataskAnalize.ataSuvestineRodytiPr?suv_id_in=1631&amp;sekt_in=11&amp;metai_nuo_in=2024&amp;metai_iki_in=2024&amp;periodas_nuo_in=9&amp;periodas_iki_in=9&amp;rod_id_in=88631&amp;par1_in=&amp;par2_in=&amp;par3_in=" xr:uid="{12574536-0DE2-43D2-A6A8-186649C45819}"/>
    <hyperlink ref="A76" r:id="rId65" display="https://is.vic.lt/pls/vris/ataskAnalize.ataSuvestineRodytiPr?suv_id_in=1631&amp;sekt_in=11&amp;metai_nuo_in=2024&amp;metai_iki_in=2024&amp;periodas_nuo_in=9&amp;periodas_iki_in=9&amp;rod_id_in=89841&amp;par1_in=&amp;par2_in=&amp;par3_in=" xr:uid="{AEC2175B-A63E-47E4-8E70-2E55A930CEE0}"/>
    <hyperlink ref="A77" r:id="rId66" display="https://is.vic.lt/pls/vris/ataskAnalize.ataSuvestineRodytiPr?suv_id_in=1631&amp;sekt_in=11&amp;metai_nuo_in=2024&amp;metai_iki_in=2024&amp;periodas_nuo_in=9&amp;periodas_iki_in=9&amp;rod_id_in=89436&amp;par1_in=&amp;par2_in=&amp;par3_in=" xr:uid="{D8C793A2-0CF8-4771-B80F-F55B655FCC68}"/>
    <hyperlink ref="A78" r:id="rId67" display="https://is.vic.lt/pls/vris/ataskAnalize.ataSuvestineRodytiPr?suv_id_in=1631&amp;sekt_in=11&amp;metai_nuo_in=2024&amp;metai_iki_in=2024&amp;periodas_nuo_in=9&amp;periodas_iki_in=9&amp;rod_id_in=89842&amp;par1_in=&amp;par2_in=&amp;par3_in=" xr:uid="{61D5D1B3-54EB-404C-AE6F-255AB32E43BF}"/>
    <hyperlink ref="A79" r:id="rId68" display="https://is.vic.lt/pls/vris/ataskAnalize.ataSuvestineRodytiPr?suv_id_in=1631&amp;sekt_in=11&amp;metai_nuo_in=2024&amp;metai_iki_in=2024&amp;periodas_nuo_in=9&amp;periodas_iki_in=9&amp;rod_id_in=88634&amp;par1_in=&amp;par2_in=&amp;par3_in=" xr:uid="{C5107E49-FED8-427D-AC8A-E2E90F51B28A}"/>
    <hyperlink ref="A80" r:id="rId69" display="https://is.vic.lt/pls/vris/ataskAnalize.ataSuvestineRodytiPr?suv_id_in=1631&amp;sekt_in=11&amp;metai_nuo_in=2024&amp;metai_iki_in=2024&amp;periodas_nuo_in=9&amp;periodas_iki_in=9&amp;rod_id_in=89843&amp;par1_in=&amp;par2_in=&amp;par3_in=" xr:uid="{5F4D514B-6630-4AD2-81F5-9B26CFDDD024}"/>
    <hyperlink ref="A81" r:id="rId70" display="https://is.vic.lt/pls/vris/ataskAnalize.ataSuvestineRodytiPr?suv_id_in=1631&amp;sekt_in=11&amp;metai_nuo_in=2024&amp;metai_iki_in=2024&amp;periodas_nuo_in=9&amp;periodas_iki_in=9&amp;rod_id_in=110298&amp;par1_in=&amp;par2_in=&amp;par3_in=" xr:uid="{89864285-6C85-4CC9-ADAC-4F6B011A7736}"/>
    <hyperlink ref="A83" r:id="rId71" display="https://is.vic.lt/pls/vris/ataskAnalize.ataSuvestineRodytiPr?suv_id_in=1631&amp;sekt_in=11&amp;metai_nuo_in=2024&amp;metai_iki_in=2024&amp;periodas_nuo_in=9&amp;periodas_iki_in=9&amp;rod_id_in=89389&amp;par1_in=&amp;par2_in=&amp;par3_in=" xr:uid="{055276EA-D61A-47B2-B0E5-11043409F7E5}"/>
    <hyperlink ref="A84" r:id="rId72" display="https://is.vic.lt/pls/vris/ataskAnalize.ataSuvestineRodytiPr?suv_id_in=1631&amp;sekt_in=11&amp;metai_nuo_in=2024&amp;metai_iki_in=2024&amp;periodas_nuo_in=9&amp;periodas_iki_in=9&amp;rod_id_in=88636&amp;par1_in=&amp;par2_in=&amp;par3_in=" xr:uid="{A9CE2E9C-9388-47E4-B9F1-C08E47FED78C}"/>
    <hyperlink ref="A85" r:id="rId73" display="https://is.vic.lt/pls/vris/ataskAnalize.ataSuvestineRodytiPr?suv_id_in=1631&amp;sekt_in=11&amp;metai_nuo_in=2024&amp;metai_iki_in=2024&amp;periodas_nuo_in=9&amp;periodas_iki_in=9&amp;rod_id_in=89233&amp;par1_in=&amp;par2_in=&amp;par3_in=" xr:uid="{D4839064-8FD4-4266-B7D8-3178FF013A74}"/>
    <hyperlink ref="A86" r:id="rId74" display="https://is.vic.lt/pls/vris/ataskAnalize.ataSuvestineRodytiPr?suv_id_in=1631&amp;sekt_in=11&amp;metai_nuo_in=2024&amp;metai_iki_in=2024&amp;periodas_nuo_in=9&amp;periodas_iki_in=9&amp;rod_id_in=88637&amp;par1_in=&amp;par2_in=&amp;par3_in=" xr:uid="{570BC6B0-EEAD-402A-8C08-9E96104C6BAD}"/>
    <hyperlink ref="A87" r:id="rId75" display="https://is.vic.lt/pls/vris/ataskAnalize.ataSuvestineRodytiPr?suv_id_in=1631&amp;sekt_in=11&amp;metai_nuo_in=2024&amp;metai_iki_in=2024&amp;periodas_nuo_in=9&amp;periodas_iki_in=9&amp;rod_id_in=88638&amp;par1_in=&amp;par2_in=&amp;par3_in=" xr:uid="{CBF69A4F-2851-4C1E-BAC4-F1A22336881E}"/>
    <hyperlink ref="A88" r:id="rId76" display="https://is.vic.lt/pls/vris/ataskAnalize.ataSuvestineRodytiPr?suv_id_in=1631&amp;sekt_in=11&amp;metai_nuo_in=2024&amp;metai_iki_in=2024&amp;periodas_nuo_in=9&amp;periodas_iki_in=9&amp;rod_id_in=89244&amp;par1_in=&amp;par2_in=&amp;par3_in=" xr:uid="{9615C1D1-F8E0-4D3E-9CE6-73E4F78F47C8}"/>
    <hyperlink ref="A89" r:id="rId77" display="https://is.vic.lt/pls/vris/ataskAnalize.ataSuvestineRodytiPr?suv_id_in=1631&amp;sekt_in=11&amp;metai_nuo_in=2024&amp;metai_iki_in=2024&amp;periodas_nuo_in=9&amp;periodas_iki_in=9&amp;rod_id_in=88639&amp;par1_in=&amp;par2_in=&amp;par3_in=" xr:uid="{E90833F4-7E35-4A65-8ED3-85F28AF16F98}"/>
  </hyperlinks>
  <pageMargins left="0.7" right="0.7" top="0.75" bottom="0.75" header="0.3" footer="0.3"/>
  <pageSetup paperSize="9" orientation="portrait" r:id="rId78"/>
  <drawing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3</vt:i4>
      </vt:variant>
    </vt:vector>
  </HeadingPairs>
  <TitlesOfParts>
    <vt:vector size="8" baseType="lpstr">
      <vt:lpstr>parduotuvės (2)</vt:lpstr>
      <vt:lpstr>parduotuvės</vt:lpstr>
      <vt:lpstr>Suvestine</vt:lpstr>
      <vt:lpstr>Sheet1</vt:lpstr>
      <vt:lpstr>Lapas2</vt:lpstr>
      <vt:lpstr>parduotuvės!Print_Area</vt:lpstr>
      <vt:lpstr>'parduotuvės (2)'!Print_Area</vt:lpstr>
      <vt:lpstr>Suvestine!Print_Area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Gintarė Žižiūnaitė-Černiauskienė</cp:lastModifiedBy>
  <cp:lastPrinted>2018-08-23T13:18:53Z</cp:lastPrinted>
  <dcterms:created xsi:type="dcterms:W3CDTF">2012-03-01T06:20:22Z</dcterms:created>
  <dcterms:modified xsi:type="dcterms:W3CDTF">2024-09-19T11:08:52Z</dcterms:modified>
</cp:coreProperties>
</file>